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5480" windowHeight="11640" tabRatio="836" activeTab="0"/>
  </bookViews>
  <sheets>
    <sheet name="채권현재액보고서" sheetId="1" r:id="rId1"/>
    <sheet name="일반회계" sheetId="2" r:id="rId2"/>
    <sheet name="특별회계" sheetId="3" r:id="rId3"/>
    <sheet name="채권종류별현황" sheetId="4" r:id="rId4"/>
  </sheets>
  <definedNames/>
  <calcPr fullCalcOnLoad="1"/>
</workbook>
</file>

<file path=xl/sharedStrings.xml><?xml version="1.0" encoding="utf-8"?>
<sst xmlns="http://schemas.openxmlformats.org/spreadsheetml/2006/main" count="167" uniqueCount="76">
  <si>
    <t>이행기한
도래액</t>
  </si>
  <si>
    <t>이행기한
미도래액</t>
  </si>
  <si>
    <t>※ 이행기한 미도래액의 이자는 기재하지 않음</t>
  </si>
  <si>
    <t>기           금</t>
  </si>
  <si>
    <t>계</t>
  </si>
  <si>
    <t>원금</t>
  </si>
  <si>
    <t>이자</t>
  </si>
  <si>
    <t>전년도말 현재액</t>
  </si>
  <si>
    <t>당해연도 발생액</t>
  </si>
  <si>
    <t>당해연도 소멸액</t>
  </si>
  <si>
    <t>당해연도말 현재액</t>
  </si>
  <si>
    <t>소  계</t>
  </si>
  <si>
    <t>특
별
회
계</t>
  </si>
  <si>
    <t>이행기한
 도래액</t>
  </si>
  <si>
    <t>이행기한
 미도래액</t>
  </si>
  <si>
    <t>(단위 : 원)</t>
  </si>
  <si>
    <t>※ 각 회계별 원금과 이자를 구분하여 기록</t>
  </si>
  <si>
    <t>합    계</t>
  </si>
  <si>
    <t>일 반 회 계</t>
  </si>
  <si>
    <t>공기업
특별
회계</t>
  </si>
  <si>
    <t>기타
특별
회계</t>
  </si>
  <si>
    <t xml:space="preserve">            구 분
 회계별</t>
  </si>
  <si>
    <t>당해연도 보유하고 있는 채권현재액은</t>
  </si>
  <si>
    <t>참고자료
(다음년도
이행기한
도래예정액)</t>
  </si>
  <si>
    <t>Ⅲ. 채권현재액 보고서</t>
  </si>
  <si>
    <t>1. 회계별 총괄</t>
  </si>
  <si>
    <t xml:space="preserve"> ○ 전년도말 현재액 5,062,629,481원에서</t>
  </si>
  <si>
    <t xml:space="preserve"> ○ 당해연도에 600,188,822원이 발생하고, 88,453,008원이 소멸하여</t>
  </si>
  <si>
    <t xml:space="preserve"> ○ 당해연도말 현재액은 5,574,365,295원으로서 그 내용은 다음과 같다.</t>
  </si>
  <si>
    <t>2. 각 회계별 현황</t>
  </si>
  <si>
    <t>가. 일반회계</t>
  </si>
  <si>
    <t>(단위 : 원)</t>
  </si>
  <si>
    <t>참고자료
(다음년도이행기한도래예정액)</t>
  </si>
  <si>
    <t>일반회계</t>
  </si>
  <si>
    <t>원금</t>
  </si>
  <si>
    <t>이자</t>
  </si>
  <si>
    <t>나. 특별회계</t>
  </si>
  <si>
    <t xml:space="preserve">                구 분
 회계별</t>
  </si>
  <si>
    <t>합     계</t>
  </si>
  <si>
    <t>기타특별회계</t>
  </si>
  <si>
    <t>의료급여기금</t>
  </si>
  <si>
    <t>주민소득지원및생활안정기금</t>
  </si>
  <si>
    <t>다. 기금(해당없음)</t>
  </si>
  <si>
    <t>3. 채권종류별·사업별 현황(당해연도 현재액)</t>
  </si>
  <si>
    <t>구           분</t>
  </si>
  <si>
    <t>특   별   회   계</t>
  </si>
  <si>
    <t>기    금</t>
  </si>
  <si>
    <t>비  고</t>
  </si>
  <si>
    <t>공기업</t>
  </si>
  <si>
    <t>기  타</t>
  </si>
  <si>
    <t>합         계</t>
  </si>
  <si>
    <t>①보증금
채권</t>
  </si>
  <si>
    <t>소계</t>
  </si>
  <si>
    <t>사무실임대</t>
  </si>
  <si>
    <t>청사관사</t>
  </si>
  <si>
    <t>전화선예치</t>
  </si>
  <si>
    <t>경로당임차료</t>
  </si>
  <si>
    <t>②융자금
채권</t>
  </si>
  <si>
    <t>지역개발</t>
  </si>
  <si>
    <t>중소기업</t>
  </si>
  <si>
    <t>학자금대여</t>
  </si>
  <si>
    <t>주택융자</t>
  </si>
  <si>
    <t>농촌진흥</t>
  </si>
  <si>
    <t>의료보호</t>
  </si>
  <si>
    <t>재정투융자</t>
  </si>
  <si>
    <t>저소득융자</t>
  </si>
  <si>
    <t>③미수금
채권</t>
  </si>
  <si>
    <t>재산매각</t>
  </si>
  <si>
    <t>분양미수금</t>
  </si>
  <si>
    <t>환지청산</t>
  </si>
  <si>
    <t>ㅇㅇ</t>
  </si>
  <si>
    <t>④기타
채권</t>
  </si>
  <si>
    <t>소송공탁</t>
  </si>
  <si>
    <t>의료보호수당</t>
  </si>
  <si>
    <t>기타(과불보상금)</t>
  </si>
  <si>
    <t>기타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</si>
</sst>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#,##0;&quot;△&quot;#,##0"/>
    <numFmt numFmtId="187" formatCode="#,##0_);[Red]\(#,##0\)"/>
  </numFmts>
  <fonts count="53">
    <font>
      <sz val="11"/>
      <name val="돋움"/>
      <family val="3"/>
    </font>
    <font>
      <sz val="8"/>
      <name val="돋움"/>
      <family val="3"/>
    </font>
    <font>
      <sz val="10"/>
      <color indexed="12"/>
      <name val="바탕체"/>
      <family val="1"/>
    </font>
    <font>
      <b/>
      <sz val="8"/>
      <name val="굴림체"/>
      <family val="3"/>
    </font>
    <font>
      <sz val="8"/>
      <name val="굴림체"/>
      <family val="3"/>
    </font>
    <font>
      <sz val="16"/>
      <name val="굴림체"/>
      <family val="3"/>
    </font>
    <font>
      <sz val="7"/>
      <name val="굴림체"/>
      <family val="3"/>
    </font>
    <font>
      <b/>
      <sz val="9"/>
      <color indexed="12"/>
      <name val="굴림체"/>
      <family val="3"/>
    </font>
    <font>
      <sz val="9"/>
      <color indexed="12"/>
      <name val="굴림체"/>
      <family val="3"/>
    </font>
    <font>
      <sz val="10"/>
      <name val="바탕체"/>
      <family val="1"/>
    </font>
    <font>
      <b/>
      <sz val="10"/>
      <name val="굴림체"/>
      <family val="3"/>
    </font>
    <font>
      <b/>
      <sz val="20"/>
      <name val="굴림"/>
      <family val="3"/>
    </font>
    <font>
      <sz val="13"/>
      <name val="굴림체"/>
      <family val="3"/>
    </font>
    <font>
      <b/>
      <sz val="18"/>
      <name val="굴림체"/>
      <family val="3"/>
    </font>
    <font>
      <b/>
      <sz val="6"/>
      <name val="굴림"/>
      <family val="3"/>
    </font>
    <font>
      <sz val="13"/>
      <name val="바탕체"/>
      <family val="1"/>
    </font>
    <font>
      <sz val="11"/>
      <name val="굴림체"/>
      <family val="3"/>
    </font>
    <font>
      <sz val="11"/>
      <name val="바탕체"/>
      <family val="1"/>
    </font>
    <font>
      <sz val="8"/>
      <color indexed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1" fontId="2" fillId="0" borderId="0" xfId="48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1" fontId="6" fillId="0" borderId="10" xfId="48" applyFont="1" applyBorder="1" applyAlignment="1">
      <alignment vertical="center"/>
    </xf>
    <xf numFmtId="41" fontId="6" fillId="0" borderId="10" xfId="48" applyFont="1" applyFill="1" applyBorder="1" applyAlignment="1" applyProtection="1">
      <alignment vertical="center"/>
      <protection locked="0"/>
    </xf>
    <xf numFmtId="41" fontId="6" fillId="0" borderId="11" xfId="48" applyFont="1" applyFill="1" applyBorder="1" applyAlignment="1" applyProtection="1">
      <alignment vertical="center"/>
      <protection locked="0"/>
    </xf>
    <xf numFmtId="41" fontId="6" fillId="0" borderId="10" xfId="48" applyFont="1" applyFill="1" applyBorder="1" applyAlignment="1">
      <alignment vertical="center"/>
    </xf>
    <xf numFmtId="41" fontId="6" fillId="0" borderId="10" xfId="48" applyFont="1" applyFill="1" applyBorder="1" applyAlignment="1">
      <alignment horizontal="center" vertical="center"/>
    </xf>
    <xf numFmtId="41" fontId="6" fillId="0" borderId="11" xfId="48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41" fontId="7" fillId="0" borderId="0" xfId="48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41" fontId="6" fillId="0" borderId="10" xfId="48" applyFont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1" fontId="4" fillId="0" borderId="10" xfId="48" applyFont="1" applyFill="1" applyBorder="1" applyAlignment="1" applyProtection="1">
      <alignment vertical="center"/>
      <protection locked="0"/>
    </xf>
    <xf numFmtId="41" fontId="4" fillId="0" borderId="10" xfId="48" applyFont="1" applyBorder="1" applyAlignment="1" applyProtection="1">
      <alignment vertical="center"/>
      <protection locked="0"/>
    </xf>
    <xf numFmtId="41" fontId="4" fillId="0" borderId="11" xfId="48" applyFont="1" applyFill="1" applyBorder="1" applyAlignment="1" applyProtection="1">
      <alignment vertical="center"/>
      <protection locked="0"/>
    </xf>
    <xf numFmtId="41" fontId="4" fillId="0" borderId="10" xfId="48" applyFont="1" applyBorder="1" applyAlignment="1" applyProtection="1">
      <alignment vertical="center" shrinkToFit="1"/>
      <protection locked="0"/>
    </xf>
    <xf numFmtId="41" fontId="4" fillId="0" borderId="10" xfId="48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/>
      <protection locked="0"/>
    </xf>
    <xf numFmtId="41" fontId="4" fillId="0" borderId="10" xfId="48" applyFont="1" applyFill="1" applyBorder="1" applyAlignment="1" applyProtection="1">
      <alignment horizontal="center" vertical="center"/>
      <protection locked="0"/>
    </xf>
    <xf numFmtId="41" fontId="4" fillId="0" borderId="10" xfId="48" applyFont="1" applyFill="1" applyBorder="1" applyAlignment="1" applyProtection="1">
      <alignment horizontal="center" vertical="center" shrinkToFit="1"/>
      <protection locked="0"/>
    </xf>
    <xf numFmtId="41" fontId="4" fillId="0" borderId="11" xfId="48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41" fontId="4" fillId="0" borderId="12" xfId="48" applyFont="1" applyFill="1" applyBorder="1" applyAlignment="1" applyProtection="1">
      <alignment vertical="center"/>
      <protection locked="0"/>
    </xf>
    <xf numFmtId="41" fontId="4" fillId="0" borderId="12" xfId="48" applyFont="1" applyFill="1" applyBorder="1" applyAlignment="1" applyProtection="1">
      <alignment vertical="center" shrinkToFit="1"/>
      <protection locked="0"/>
    </xf>
    <xf numFmtId="41" fontId="4" fillId="0" borderId="13" xfId="48" applyFont="1" applyFill="1" applyBorder="1" applyAlignment="1" applyProtection="1">
      <alignment vertical="center"/>
      <protection locked="0"/>
    </xf>
    <xf numFmtId="176" fontId="4" fillId="0" borderId="10" xfId="48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41" fontId="4" fillId="0" borderId="0" xfId="48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1" fontId="4" fillId="0" borderId="10" xfId="48" applyFont="1" applyFill="1" applyBorder="1" applyAlignment="1">
      <alignment vertical="center"/>
    </xf>
    <xf numFmtId="41" fontId="4" fillId="0" borderId="10" xfId="48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41" fontId="18" fillId="0" borderId="10" xfId="48" applyFont="1" applyFill="1" applyBorder="1" applyAlignment="1">
      <alignment vertical="center"/>
    </xf>
    <xf numFmtId="41" fontId="18" fillId="0" borderId="10" xfId="48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1" fontId="4" fillId="0" borderId="22" xfId="48" applyFont="1" applyBorder="1" applyAlignment="1" applyProtection="1">
      <alignment horizontal="center" vertical="center" wrapText="1"/>
      <protection locked="0"/>
    </xf>
    <xf numFmtId="41" fontId="4" fillId="0" borderId="12" xfId="48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971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3971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771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771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771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771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4162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31"/>
  <sheetViews>
    <sheetView tabSelected="1" zoomScale="120" zoomScaleNormal="120" zoomScalePageLayoutView="0" workbookViewId="0" topLeftCell="A1">
      <selection activeCell="D32" sqref="D32"/>
    </sheetView>
  </sheetViews>
  <sheetFormatPr defaultColWidth="8.88671875" defaultRowHeight="21" customHeight="1"/>
  <cols>
    <col min="1" max="1" width="2.77734375" style="5" customWidth="1"/>
    <col min="2" max="2" width="4.5546875" style="5" customWidth="1"/>
    <col min="3" max="3" width="4.6640625" style="7" customWidth="1"/>
    <col min="4" max="4" width="9.4453125" style="5" customWidth="1"/>
    <col min="5" max="5" width="8.10546875" style="5" customWidth="1"/>
    <col min="6" max="6" width="8.88671875" style="5" customWidth="1"/>
    <col min="7" max="7" width="7.88671875" style="5" customWidth="1"/>
    <col min="8" max="8" width="7.4453125" style="5" customWidth="1"/>
    <col min="9" max="9" width="7.88671875" style="5" customWidth="1"/>
    <col min="10" max="10" width="8.21484375" style="5" customWidth="1"/>
    <col min="11" max="11" width="7.77734375" style="5" customWidth="1"/>
    <col min="12" max="12" width="7.88671875" style="5" customWidth="1"/>
    <col min="13" max="13" width="9.4453125" style="5" customWidth="1"/>
    <col min="14" max="14" width="8.4453125" style="5" customWidth="1"/>
    <col min="15" max="15" width="9.88671875" style="5" customWidth="1"/>
    <col min="16" max="16" width="7.88671875" style="5" customWidth="1"/>
    <col min="17" max="17" width="9.10546875" style="5" customWidth="1"/>
    <col min="18" max="18" width="10.10546875" style="5" bestFit="1" customWidth="1"/>
    <col min="19" max="19" width="10.21484375" style="5" customWidth="1"/>
    <col min="20" max="20" width="9.10546875" style="5" customWidth="1"/>
    <col min="21" max="21" width="10.21484375" style="5" customWidth="1"/>
    <col min="22" max="16384" width="8.88671875" style="5" customWidth="1"/>
  </cols>
  <sheetData>
    <row r="1" spans="1:9" s="4" customFormat="1" ht="24" customHeight="1">
      <c r="A1" s="24" t="s">
        <v>24</v>
      </c>
      <c r="C1" s="5"/>
      <c r="D1" s="5"/>
      <c r="E1" s="5"/>
      <c r="F1" s="5"/>
      <c r="G1" s="5"/>
      <c r="H1" s="5"/>
      <c r="I1" s="5"/>
    </row>
    <row r="2" spans="1:9" s="4" customFormat="1" ht="12.75" customHeight="1">
      <c r="A2" s="6"/>
      <c r="B2" s="5"/>
      <c r="C2" s="7"/>
      <c r="D2" s="5"/>
      <c r="E2" s="5"/>
      <c r="F2" s="5"/>
      <c r="G2" s="5"/>
      <c r="H2" s="5"/>
      <c r="I2" s="5"/>
    </row>
    <row r="3" spans="2:12" s="18" customFormat="1" ht="15" customHeight="1">
      <c r="B3" s="23" t="s">
        <v>22</v>
      </c>
      <c r="C3" s="21"/>
      <c r="D3" s="19"/>
      <c r="L3" s="20"/>
    </row>
    <row r="4" spans="2:12" s="18" customFormat="1" ht="15" customHeight="1">
      <c r="B4" s="23" t="s">
        <v>26</v>
      </c>
      <c r="C4" s="21"/>
      <c r="D4" s="19"/>
      <c r="L4" s="20"/>
    </row>
    <row r="5" spans="2:12" s="18" customFormat="1" ht="15" customHeight="1">
      <c r="B5" s="23" t="s">
        <v>27</v>
      </c>
      <c r="C5" s="21"/>
      <c r="D5" s="19"/>
      <c r="L5" s="20"/>
    </row>
    <row r="6" spans="2:12" s="18" customFormat="1" ht="15" customHeight="1">
      <c r="B6" s="23" t="s">
        <v>28</v>
      </c>
      <c r="C6" s="21"/>
      <c r="D6" s="19"/>
      <c r="L6" s="20"/>
    </row>
    <row r="7" spans="3:16" s="1" customFormat="1" ht="9.75" customHeight="1">
      <c r="C7" s="2"/>
      <c r="P7" s="3"/>
    </row>
    <row r="8" spans="1:9" s="4" customFormat="1" ht="18.75" customHeight="1">
      <c r="A8" s="25" t="s">
        <v>25</v>
      </c>
      <c r="C8" s="7"/>
      <c r="D8" s="5"/>
      <c r="E8" s="5"/>
      <c r="F8" s="5"/>
      <c r="G8" s="5"/>
      <c r="H8" s="5"/>
      <c r="I8" s="5"/>
    </row>
    <row r="9" spans="16:21" ht="9.75" customHeight="1">
      <c r="P9" s="8" t="s">
        <v>15</v>
      </c>
      <c r="U9" s="8"/>
    </row>
    <row r="10" spans="1:16" ht="15.75" customHeight="1">
      <c r="A10" s="78" t="s">
        <v>21</v>
      </c>
      <c r="B10" s="79"/>
      <c r="C10" s="80"/>
      <c r="D10" s="84" t="s">
        <v>7</v>
      </c>
      <c r="E10" s="85"/>
      <c r="F10" s="86"/>
      <c r="G10" s="84" t="s">
        <v>8</v>
      </c>
      <c r="H10" s="85"/>
      <c r="I10" s="86"/>
      <c r="J10" s="84" t="s">
        <v>9</v>
      </c>
      <c r="K10" s="85"/>
      <c r="L10" s="86"/>
      <c r="M10" s="76" t="s">
        <v>10</v>
      </c>
      <c r="N10" s="76"/>
      <c r="O10" s="76"/>
      <c r="P10" s="77" t="s">
        <v>23</v>
      </c>
    </row>
    <row r="11" spans="1:16" ht="28.5" customHeight="1">
      <c r="A11" s="81"/>
      <c r="B11" s="82"/>
      <c r="C11" s="83"/>
      <c r="D11" s="9" t="s">
        <v>4</v>
      </c>
      <c r="E11" s="10" t="s">
        <v>0</v>
      </c>
      <c r="F11" s="10" t="s">
        <v>1</v>
      </c>
      <c r="G11" s="9" t="s">
        <v>4</v>
      </c>
      <c r="H11" s="10" t="s">
        <v>0</v>
      </c>
      <c r="I11" s="10" t="s">
        <v>1</v>
      </c>
      <c r="J11" s="9" t="s">
        <v>4</v>
      </c>
      <c r="K11" s="10" t="s">
        <v>0</v>
      </c>
      <c r="L11" s="10" t="s">
        <v>1</v>
      </c>
      <c r="M11" s="9" t="s">
        <v>4</v>
      </c>
      <c r="N11" s="10" t="s">
        <v>13</v>
      </c>
      <c r="O11" s="10" t="s">
        <v>14</v>
      </c>
      <c r="P11" s="76"/>
    </row>
    <row r="12" spans="1:16" ht="15" customHeight="1">
      <c r="A12" s="75" t="s">
        <v>17</v>
      </c>
      <c r="B12" s="75"/>
      <c r="C12" s="11" t="s">
        <v>4</v>
      </c>
      <c r="D12" s="12">
        <f>D13+D14</f>
        <v>5062629481</v>
      </c>
      <c r="E12" s="12">
        <f aca="true" t="shared" si="0" ref="E12:O12">E13+E14</f>
        <v>189474240</v>
      </c>
      <c r="F12" s="12">
        <f t="shared" si="0"/>
        <v>4873155241</v>
      </c>
      <c r="G12" s="12">
        <f t="shared" si="0"/>
        <v>600188822</v>
      </c>
      <c r="H12" s="12">
        <f t="shared" si="0"/>
        <v>7192822</v>
      </c>
      <c r="I12" s="12">
        <f t="shared" si="0"/>
        <v>592996000</v>
      </c>
      <c r="J12" s="12">
        <f t="shared" si="0"/>
        <v>88453008</v>
      </c>
      <c r="K12" s="12">
        <f t="shared" si="0"/>
        <v>60929457</v>
      </c>
      <c r="L12" s="12">
        <f t="shared" si="0"/>
        <v>27523551</v>
      </c>
      <c r="M12" s="12">
        <f t="shared" si="0"/>
        <v>5574365295</v>
      </c>
      <c r="N12" s="12">
        <f t="shared" si="0"/>
        <v>135737605</v>
      </c>
      <c r="O12" s="12">
        <f t="shared" si="0"/>
        <v>5438627690</v>
      </c>
      <c r="P12" s="12">
        <f>P13+P14</f>
        <v>32924820</v>
      </c>
    </row>
    <row r="13" spans="1:16" ht="15" customHeight="1">
      <c r="A13" s="75"/>
      <c r="B13" s="75"/>
      <c r="C13" s="11" t="s">
        <v>5</v>
      </c>
      <c r="D13" s="12">
        <f>D16+D19</f>
        <v>5060558921</v>
      </c>
      <c r="E13" s="12">
        <f aca="true" t="shared" si="1" ref="E13:O13">E16+E19</f>
        <v>187403680</v>
      </c>
      <c r="F13" s="12">
        <f t="shared" si="1"/>
        <v>4873155241</v>
      </c>
      <c r="G13" s="12">
        <f t="shared" si="1"/>
        <v>592996000</v>
      </c>
      <c r="H13" s="12">
        <f t="shared" si="1"/>
        <v>0</v>
      </c>
      <c r="I13" s="12">
        <f t="shared" si="1"/>
        <v>592996000</v>
      </c>
      <c r="J13" s="12">
        <f t="shared" si="1"/>
        <v>83013596</v>
      </c>
      <c r="K13" s="12">
        <f t="shared" si="1"/>
        <v>55490045</v>
      </c>
      <c r="L13" s="12">
        <f t="shared" si="1"/>
        <v>27523551</v>
      </c>
      <c r="M13" s="12">
        <f t="shared" si="1"/>
        <v>5570541325</v>
      </c>
      <c r="N13" s="12">
        <f t="shared" si="1"/>
        <v>131913635</v>
      </c>
      <c r="O13" s="12">
        <f t="shared" si="1"/>
        <v>5438627690</v>
      </c>
      <c r="P13" s="12">
        <f>P16+P19</f>
        <v>32924820</v>
      </c>
    </row>
    <row r="14" spans="1:16" ht="15" customHeight="1">
      <c r="A14" s="75"/>
      <c r="B14" s="75"/>
      <c r="C14" s="11" t="s">
        <v>6</v>
      </c>
      <c r="D14" s="12">
        <f>D17+D20</f>
        <v>2070560</v>
      </c>
      <c r="E14" s="12">
        <f aca="true" t="shared" si="2" ref="E14:O14">E17+E20</f>
        <v>2070560</v>
      </c>
      <c r="F14" s="12">
        <f t="shared" si="2"/>
        <v>0</v>
      </c>
      <c r="G14" s="12">
        <f t="shared" si="2"/>
        <v>7192822</v>
      </c>
      <c r="H14" s="12">
        <f t="shared" si="2"/>
        <v>7192822</v>
      </c>
      <c r="I14" s="12">
        <f t="shared" si="2"/>
        <v>0</v>
      </c>
      <c r="J14" s="12">
        <f t="shared" si="2"/>
        <v>5439412</v>
      </c>
      <c r="K14" s="12">
        <f t="shared" si="2"/>
        <v>5439412</v>
      </c>
      <c r="L14" s="12">
        <f t="shared" si="2"/>
        <v>0</v>
      </c>
      <c r="M14" s="12">
        <f t="shared" si="2"/>
        <v>3823970</v>
      </c>
      <c r="N14" s="12">
        <f t="shared" si="2"/>
        <v>3823970</v>
      </c>
      <c r="O14" s="12">
        <f t="shared" si="2"/>
        <v>0</v>
      </c>
      <c r="P14" s="12">
        <f>P17+P20</f>
        <v>0</v>
      </c>
    </row>
    <row r="15" spans="1:16" ht="15" customHeight="1">
      <c r="A15" s="75" t="s">
        <v>18</v>
      </c>
      <c r="B15" s="75"/>
      <c r="C15" s="11" t="s">
        <v>4</v>
      </c>
      <c r="D15" s="13">
        <f aca="true" t="shared" si="3" ref="D15:O15">D16+D17</f>
        <v>4647698460</v>
      </c>
      <c r="E15" s="13">
        <f t="shared" si="3"/>
        <v>45831000</v>
      </c>
      <c r="F15" s="13">
        <f t="shared" si="3"/>
        <v>4601867460</v>
      </c>
      <c r="G15" s="13">
        <f t="shared" si="3"/>
        <v>587996000</v>
      </c>
      <c r="H15" s="13">
        <f t="shared" si="3"/>
        <v>0</v>
      </c>
      <c r="I15" s="13">
        <f t="shared" si="3"/>
        <v>587996000</v>
      </c>
      <c r="J15" s="13">
        <f t="shared" si="3"/>
        <v>0</v>
      </c>
      <c r="K15" s="13">
        <f t="shared" si="3"/>
        <v>0</v>
      </c>
      <c r="L15" s="13">
        <f t="shared" si="3"/>
        <v>0</v>
      </c>
      <c r="M15" s="13">
        <f t="shared" si="3"/>
        <v>5235694460</v>
      </c>
      <c r="N15" s="13">
        <f t="shared" si="3"/>
        <v>45831000</v>
      </c>
      <c r="O15" s="14">
        <f t="shared" si="3"/>
        <v>5189863460</v>
      </c>
      <c r="P15" s="22">
        <f>SUM(P16:P17)</f>
        <v>0</v>
      </c>
    </row>
    <row r="16" spans="1:16" ht="15" customHeight="1">
      <c r="A16" s="75"/>
      <c r="B16" s="75"/>
      <c r="C16" s="11" t="s">
        <v>5</v>
      </c>
      <c r="D16" s="13">
        <f>E16+F16</f>
        <v>4647698460</v>
      </c>
      <c r="E16" s="13">
        <v>45831000</v>
      </c>
      <c r="F16" s="13">
        <v>4601867460</v>
      </c>
      <c r="G16" s="13">
        <f>H16+I16</f>
        <v>587996000</v>
      </c>
      <c r="H16" s="13">
        <v>0</v>
      </c>
      <c r="I16" s="13">
        <v>587996000</v>
      </c>
      <c r="J16" s="13">
        <f>K16+L16</f>
        <v>0</v>
      </c>
      <c r="K16" s="13">
        <v>0</v>
      </c>
      <c r="L16" s="13">
        <v>0</v>
      </c>
      <c r="M16" s="13">
        <f>N16+O16</f>
        <v>5235694460</v>
      </c>
      <c r="N16" s="13">
        <f>E16+H16-K16</f>
        <v>45831000</v>
      </c>
      <c r="O16" s="14">
        <f>F16+I16-L16</f>
        <v>5189863460</v>
      </c>
      <c r="P16" s="22">
        <v>0</v>
      </c>
    </row>
    <row r="17" spans="1:16" ht="15" customHeight="1">
      <c r="A17" s="75"/>
      <c r="B17" s="75"/>
      <c r="C17" s="11" t="s">
        <v>6</v>
      </c>
      <c r="D17" s="13">
        <f>E17+F17</f>
        <v>0</v>
      </c>
      <c r="E17" s="13">
        <v>0</v>
      </c>
      <c r="F17" s="13">
        <v>0</v>
      </c>
      <c r="G17" s="13">
        <f>H17+I17</f>
        <v>0</v>
      </c>
      <c r="H17" s="13">
        <v>0</v>
      </c>
      <c r="I17" s="13">
        <v>0</v>
      </c>
      <c r="J17" s="13">
        <f>K17+L17</f>
        <v>0</v>
      </c>
      <c r="K17" s="13">
        <v>0</v>
      </c>
      <c r="L17" s="13">
        <v>0</v>
      </c>
      <c r="M17" s="13">
        <f>N17+O17</f>
        <v>0</v>
      </c>
      <c r="N17" s="13">
        <f>E17+H17-K17</f>
        <v>0</v>
      </c>
      <c r="O17" s="14">
        <f>F17+I17-L17</f>
        <v>0</v>
      </c>
      <c r="P17" s="22">
        <v>0</v>
      </c>
    </row>
    <row r="18" spans="1:16" ht="15" customHeight="1">
      <c r="A18" s="75" t="s">
        <v>12</v>
      </c>
      <c r="B18" s="75" t="s">
        <v>11</v>
      </c>
      <c r="C18" s="11" t="s">
        <v>4</v>
      </c>
      <c r="D18" s="15">
        <f>SUM(D19:D20)</f>
        <v>414931021</v>
      </c>
      <c r="E18" s="15">
        <f aca="true" t="shared" si="4" ref="E18:O18">SUM(E19:E20)</f>
        <v>143643240</v>
      </c>
      <c r="F18" s="15">
        <f t="shared" si="4"/>
        <v>271287781</v>
      </c>
      <c r="G18" s="15">
        <f t="shared" si="4"/>
        <v>12192822</v>
      </c>
      <c r="H18" s="15">
        <f t="shared" si="4"/>
        <v>7192822</v>
      </c>
      <c r="I18" s="15">
        <f t="shared" si="4"/>
        <v>5000000</v>
      </c>
      <c r="J18" s="15">
        <f t="shared" si="4"/>
        <v>88453008</v>
      </c>
      <c r="K18" s="15">
        <f t="shared" si="4"/>
        <v>60929457</v>
      </c>
      <c r="L18" s="15">
        <f t="shared" si="4"/>
        <v>27523551</v>
      </c>
      <c r="M18" s="15">
        <f t="shared" si="4"/>
        <v>338670835</v>
      </c>
      <c r="N18" s="15">
        <f t="shared" si="4"/>
        <v>89906605</v>
      </c>
      <c r="O18" s="15">
        <f t="shared" si="4"/>
        <v>248764230</v>
      </c>
      <c r="P18" s="15">
        <f>SUM(P19:P20)</f>
        <v>32924820</v>
      </c>
    </row>
    <row r="19" spans="1:16" ht="15" customHeight="1">
      <c r="A19" s="75"/>
      <c r="B19" s="75"/>
      <c r="C19" s="11" t="s">
        <v>5</v>
      </c>
      <c r="D19" s="15">
        <f>D22+D25</f>
        <v>412860461</v>
      </c>
      <c r="E19" s="15">
        <f aca="true" t="shared" si="5" ref="E19:O19">E22+E25</f>
        <v>141572680</v>
      </c>
      <c r="F19" s="15">
        <f t="shared" si="5"/>
        <v>271287781</v>
      </c>
      <c r="G19" s="15">
        <f t="shared" si="5"/>
        <v>5000000</v>
      </c>
      <c r="H19" s="15">
        <f t="shared" si="5"/>
        <v>0</v>
      </c>
      <c r="I19" s="15">
        <f t="shared" si="5"/>
        <v>5000000</v>
      </c>
      <c r="J19" s="15">
        <f t="shared" si="5"/>
        <v>83013596</v>
      </c>
      <c r="K19" s="15">
        <f t="shared" si="5"/>
        <v>55490045</v>
      </c>
      <c r="L19" s="15">
        <f t="shared" si="5"/>
        <v>27523551</v>
      </c>
      <c r="M19" s="15">
        <f t="shared" si="5"/>
        <v>334846865</v>
      </c>
      <c r="N19" s="15">
        <f t="shared" si="5"/>
        <v>86082635</v>
      </c>
      <c r="O19" s="15">
        <f t="shared" si="5"/>
        <v>248764230</v>
      </c>
      <c r="P19" s="15">
        <f>P22+P25</f>
        <v>32924820</v>
      </c>
    </row>
    <row r="20" spans="1:16" ht="15" customHeight="1">
      <c r="A20" s="75"/>
      <c r="B20" s="75"/>
      <c r="C20" s="11" t="s">
        <v>6</v>
      </c>
      <c r="D20" s="15">
        <f>D23+D26</f>
        <v>2070560</v>
      </c>
      <c r="E20" s="15">
        <f aca="true" t="shared" si="6" ref="E20:O20">E23+E26</f>
        <v>2070560</v>
      </c>
      <c r="F20" s="15">
        <f t="shared" si="6"/>
        <v>0</v>
      </c>
      <c r="G20" s="15">
        <f t="shared" si="6"/>
        <v>7192822</v>
      </c>
      <c r="H20" s="15">
        <f t="shared" si="6"/>
        <v>7192822</v>
      </c>
      <c r="I20" s="15">
        <f t="shared" si="6"/>
        <v>0</v>
      </c>
      <c r="J20" s="15">
        <f t="shared" si="6"/>
        <v>5439412</v>
      </c>
      <c r="K20" s="15">
        <f t="shared" si="6"/>
        <v>5439412</v>
      </c>
      <c r="L20" s="15">
        <f t="shared" si="6"/>
        <v>0</v>
      </c>
      <c r="M20" s="15">
        <f t="shared" si="6"/>
        <v>3823970</v>
      </c>
      <c r="N20" s="15">
        <f t="shared" si="6"/>
        <v>3823970</v>
      </c>
      <c r="O20" s="15">
        <f t="shared" si="6"/>
        <v>0</v>
      </c>
      <c r="P20" s="15">
        <f>P23+P26</f>
        <v>0</v>
      </c>
    </row>
    <row r="21" spans="1:16" ht="15" customHeight="1">
      <c r="A21" s="75"/>
      <c r="B21" s="75" t="s">
        <v>19</v>
      </c>
      <c r="C21" s="11" t="s">
        <v>4</v>
      </c>
      <c r="D21" s="16">
        <v>0</v>
      </c>
      <c r="E21" s="16"/>
      <c r="F21" s="16"/>
      <c r="G21" s="16">
        <v>0</v>
      </c>
      <c r="H21" s="16"/>
      <c r="I21" s="16"/>
      <c r="J21" s="16">
        <v>0</v>
      </c>
      <c r="K21" s="16"/>
      <c r="L21" s="16"/>
      <c r="M21" s="16">
        <v>0</v>
      </c>
      <c r="N21" s="16">
        <v>0</v>
      </c>
      <c r="O21" s="16">
        <v>0</v>
      </c>
      <c r="P21" s="16">
        <v>0</v>
      </c>
    </row>
    <row r="22" spans="1:16" ht="15" customHeight="1">
      <c r="A22" s="75"/>
      <c r="B22" s="75"/>
      <c r="C22" s="11" t="s">
        <v>5</v>
      </c>
      <c r="D22" s="16">
        <v>0</v>
      </c>
      <c r="E22" s="16"/>
      <c r="F22" s="16"/>
      <c r="G22" s="16">
        <v>0</v>
      </c>
      <c r="H22" s="16"/>
      <c r="I22" s="16"/>
      <c r="J22" s="16">
        <v>0</v>
      </c>
      <c r="K22" s="16"/>
      <c r="L22" s="16"/>
      <c r="M22" s="16">
        <v>0</v>
      </c>
      <c r="N22" s="16">
        <v>0</v>
      </c>
      <c r="O22" s="16">
        <v>0</v>
      </c>
      <c r="P22" s="16">
        <v>0</v>
      </c>
    </row>
    <row r="23" spans="1:16" ht="15" customHeight="1">
      <c r="A23" s="75"/>
      <c r="B23" s="75"/>
      <c r="C23" s="11" t="s">
        <v>6</v>
      </c>
      <c r="D23" s="16">
        <v>0</v>
      </c>
      <c r="E23" s="16"/>
      <c r="F23" s="16"/>
      <c r="G23" s="16">
        <v>0</v>
      </c>
      <c r="H23" s="16"/>
      <c r="I23" s="16"/>
      <c r="J23" s="16">
        <v>0</v>
      </c>
      <c r="K23" s="16"/>
      <c r="L23" s="16"/>
      <c r="M23" s="16">
        <v>0</v>
      </c>
      <c r="N23" s="16">
        <v>0</v>
      </c>
      <c r="O23" s="16">
        <v>0</v>
      </c>
      <c r="P23" s="16">
        <v>0</v>
      </c>
    </row>
    <row r="24" spans="1:16" ht="15" customHeight="1">
      <c r="A24" s="75"/>
      <c r="B24" s="75" t="s">
        <v>20</v>
      </c>
      <c r="C24" s="11" t="s">
        <v>4</v>
      </c>
      <c r="D24" s="15">
        <f>SUM(D25:D26)</f>
        <v>414931021</v>
      </c>
      <c r="E24" s="15">
        <f aca="true" t="shared" si="7" ref="E24:P24">SUM(E25:E26)</f>
        <v>143643240</v>
      </c>
      <c r="F24" s="15">
        <f t="shared" si="7"/>
        <v>271287781</v>
      </c>
      <c r="G24" s="15">
        <f>SUM(H24:I24)</f>
        <v>12192822</v>
      </c>
      <c r="H24" s="15">
        <f t="shared" si="7"/>
        <v>7192822</v>
      </c>
      <c r="I24" s="15">
        <f t="shared" si="7"/>
        <v>5000000</v>
      </c>
      <c r="J24" s="15">
        <f>SUM(K24:L24)</f>
        <v>88453008</v>
      </c>
      <c r="K24" s="15">
        <f t="shared" si="7"/>
        <v>60929457</v>
      </c>
      <c r="L24" s="15">
        <f t="shared" si="7"/>
        <v>27523551</v>
      </c>
      <c r="M24" s="15">
        <f>SUM(N24:O24)</f>
        <v>338670835</v>
      </c>
      <c r="N24" s="15">
        <f t="shared" si="7"/>
        <v>89906605</v>
      </c>
      <c r="O24" s="15">
        <f t="shared" si="7"/>
        <v>248764230</v>
      </c>
      <c r="P24" s="15">
        <f t="shared" si="7"/>
        <v>32924820</v>
      </c>
    </row>
    <row r="25" spans="1:16" ht="15" customHeight="1">
      <c r="A25" s="75"/>
      <c r="B25" s="75"/>
      <c r="C25" s="11" t="s">
        <v>5</v>
      </c>
      <c r="D25" s="15">
        <f>E25+F25</f>
        <v>412860461</v>
      </c>
      <c r="E25" s="15">
        <v>141572680</v>
      </c>
      <c r="F25" s="15">
        <v>271287781</v>
      </c>
      <c r="G25" s="15">
        <f>SUM(H25:I25)</f>
        <v>5000000</v>
      </c>
      <c r="H25" s="15"/>
      <c r="I25" s="15">
        <v>5000000</v>
      </c>
      <c r="J25" s="15">
        <f>SUM(K25:L25)</f>
        <v>83013596</v>
      </c>
      <c r="K25" s="15">
        <v>55490045</v>
      </c>
      <c r="L25" s="15">
        <v>27523551</v>
      </c>
      <c r="M25" s="15">
        <f>SUM(N25:O25)</f>
        <v>334846865</v>
      </c>
      <c r="N25" s="15">
        <f>E25+H25-K25</f>
        <v>86082635</v>
      </c>
      <c r="O25" s="17">
        <f>F25+I25-L25</f>
        <v>248764230</v>
      </c>
      <c r="P25" s="15">
        <v>32924820</v>
      </c>
    </row>
    <row r="26" spans="1:16" ht="15" customHeight="1">
      <c r="A26" s="75"/>
      <c r="B26" s="75"/>
      <c r="C26" s="11" t="s">
        <v>6</v>
      </c>
      <c r="D26" s="15">
        <f>E26+F26</f>
        <v>2070560</v>
      </c>
      <c r="E26" s="15">
        <v>2070560</v>
      </c>
      <c r="F26" s="15">
        <v>0</v>
      </c>
      <c r="G26" s="15">
        <f>SUM(H26:I26)</f>
        <v>7192822</v>
      </c>
      <c r="H26" s="15">
        <v>7192822</v>
      </c>
      <c r="I26" s="15">
        <v>0</v>
      </c>
      <c r="J26" s="15">
        <f>SUM(K26:L26)</f>
        <v>5439412</v>
      </c>
      <c r="K26" s="15">
        <v>5439412</v>
      </c>
      <c r="L26" s="15">
        <v>0</v>
      </c>
      <c r="M26" s="15">
        <f>SUM(N26:O26)</f>
        <v>3823970</v>
      </c>
      <c r="N26" s="15">
        <f>E26+H26-K26</f>
        <v>3823970</v>
      </c>
      <c r="O26" s="17">
        <f>F26+I26-L26</f>
        <v>0</v>
      </c>
      <c r="P26" s="15"/>
    </row>
    <row r="27" spans="1:16" ht="15" customHeight="1">
      <c r="A27" s="75" t="s">
        <v>3</v>
      </c>
      <c r="B27" s="75"/>
      <c r="C27" s="11" t="s">
        <v>4</v>
      </c>
      <c r="D27" s="15">
        <v>0</v>
      </c>
      <c r="E27" s="15"/>
      <c r="F27" s="15"/>
      <c r="G27" s="15">
        <v>0</v>
      </c>
      <c r="H27" s="15"/>
      <c r="I27" s="15"/>
      <c r="J27" s="15">
        <v>0</v>
      </c>
      <c r="K27" s="15"/>
      <c r="L27" s="15"/>
      <c r="M27" s="15">
        <v>0</v>
      </c>
      <c r="N27" s="15">
        <v>0</v>
      </c>
      <c r="O27" s="15">
        <v>0</v>
      </c>
      <c r="P27" s="15">
        <v>0</v>
      </c>
    </row>
    <row r="28" spans="1:16" ht="15" customHeight="1">
      <c r="A28" s="75"/>
      <c r="B28" s="75"/>
      <c r="C28" s="11" t="s">
        <v>5</v>
      </c>
      <c r="D28" s="15">
        <v>0</v>
      </c>
      <c r="E28" s="15"/>
      <c r="F28" s="15"/>
      <c r="G28" s="15">
        <v>0</v>
      </c>
      <c r="H28" s="15"/>
      <c r="I28" s="15"/>
      <c r="J28" s="15">
        <v>0</v>
      </c>
      <c r="K28" s="15"/>
      <c r="L28" s="15"/>
      <c r="M28" s="15">
        <v>0</v>
      </c>
      <c r="N28" s="15">
        <v>0</v>
      </c>
      <c r="O28" s="15">
        <v>0</v>
      </c>
      <c r="P28" s="15">
        <v>0</v>
      </c>
    </row>
    <row r="29" spans="1:16" ht="15" customHeight="1">
      <c r="A29" s="75"/>
      <c r="B29" s="75"/>
      <c r="C29" s="11" t="s">
        <v>6</v>
      </c>
      <c r="D29" s="15">
        <v>0</v>
      </c>
      <c r="E29" s="15"/>
      <c r="F29" s="15"/>
      <c r="G29" s="15">
        <v>0</v>
      </c>
      <c r="H29" s="15"/>
      <c r="I29" s="15"/>
      <c r="J29" s="15">
        <v>0</v>
      </c>
      <c r="K29" s="15"/>
      <c r="L29" s="15"/>
      <c r="M29" s="15">
        <v>0</v>
      </c>
      <c r="N29" s="15">
        <v>0</v>
      </c>
      <c r="O29" s="15">
        <v>0</v>
      </c>
      <c r="P29" s="15">
        <v>0</v>
      </c>
    </row>
    <row r="30" ht="13.5" customHeight="1">
      <c r="A30" s="5" t="s">
        <v>16</v>
      </c>
    </row>
    <row r="31" ht="14.25" customHeight="1">
      <c r="A31" s="5" t="s">
        <v>2</v>
      </c>
    </row>
  </sheetData>
  <sheetProtection/>
  <mergeCells count="13">
    <mergeCell ref="P10:P11"/>
    <mergeCell ref="A12:B14"/>
    <mergeCell ref="A15:B17"/>
    <mergeCell ref="A10:C11"/>
    <mergeCell ref="D10:F10"/>
    <mergeCell ref="G10:I10"/>
    <mergeCell ref="J10:L10"/>
    <mergeCell ref="A27:B29"/>
    <mergeCell ref="A18:A26"/>
    <mergeCell ref="B18:B20"/>
    <mergeCell ref="B21:B23"/>
    <mergeCell ref="B24:B26"/>
    <mergeCell ref="M10:O10"/>
  </mergeCells>
  <printOptions/>
  <pageMargins left="0.39" right="0.3" top="0.7874015748031497" bottom="0.78740157480314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8"/>
  <sheetViews>
    <sheetView zoomScalePageLayoutView="0" workbookViewId="0" topLeftCell="A1">
      <selection activeCell="A6" sqref="A6:B8"/>
    </sheetView>
  </sheetViews>
  <sheetFormatPr defaultColWidth="8.88671875" defaultRowHeight="21" customHeight="1"/>
  <cols>
    <col min="1" max="1" width="2.6640625" style="33" customWidth="1"/>
    <col min="2" max="2" width="3.6640625" style="33" customWidth="1"/>
    <col min="3" max="3" width="4.10546875" style="54" customWidth="1"/>
    <col min="4" max="4" width="11.6640625" style="33" customWidth="1"/>
    <col min="5" max="5" width="10.21484375" style="33" customWidth="1"/>
    <col min="6" max="6" width="12.6640625" style="33" customWidth="1"/>
    <col min="7" max="7" width="10.5546875" style="33" customWidth="1"/>
    <col min="8" max="8" width="9.21484375" style="33" customWidth="1"/>
    <col min="9" max="9" width="10.4453125" style="33" customWidth="1"/>
    <col min="10" max="10" width="7.88671875" style="33" customWidth="1"/>
    <col min="11" max="11" width="10.10546875" style="33" customWidth="1"/>
    <col min="12" max="12" width="9.88671875" style="33" customWidth="1"/>
    <col min="13" max="13" width="11.88671875" style="33" customWidth="1"/>
    <col min="14" max="14" width="10.10546875" style="33" customWidth="1"/>
    <col min="15" max="15" width="10.6640625" style="33" customWidth="1"/>
    <col min="16" max="16" width="10.10546875" style="53" customWidth="1"/>
    <col min="17" max="16384" width="8.88671875" style="33" customWidth="1"/>
  </cols>
  <sheetData>
    <row r="1" spans="1:9" s="4" customFormat="1" ht="26.25" customHeight="1">
      <c r="A1" s="26"/>
      <c r="C1" s="5"/>
      <c r="D1" s="5"/>
      <c r="E1" s="5"/>
      <c r="F1" s="5"/>
      <c r="G1" s="5"/>
      <c r="H1" s="5"/>
      <c r="I1" s="5"/>
    </row>
    <row r="2" spans="1:10" s="4" customFormat="1" ht="22.5" customHeight="1">
      <c r="A2" s="25" t="s">
        <v>29</v>
      </c>
      <c r="B2" s="27"/>
      <c r="C2" s="27"/>
      <c r="D2" s="27"/>
      <c r="E2" s="5"/>
      <c r="F2" s="5"/>
      <c r="G2" s="5"/>
      <c r="H2" s="5"/>
      <c r="I2" s="5"/>
      <c r="J2" s="5"/>
    </row>
    <row r="3" spans="1:16" s="4" customFormat="1" ht="22.5" customHeight="1">
      <c r="A3" s="28"/>
      <c r="B3" s="29" t="s">
        <v>30</v>
      </c>
      <c r="C3" s="30"/>
      <c r="D3" s="5"/>
      <c r="E3" s="5"/>
      <c r="F3" s="5"/>
      <c r="G3" s="5"/>
      <c r="H3" s="5"/>
      <c r="I3" s="5"/>
      <c r="P3" s="31" t="s">
        <v>31</v>
      </c>
    </row>
    <row r="4" spans="1:16" ht="17.25" customHeight="1">
      <c r="A4" s="90" t="s">
        <v>21</v>
      </c>
      <c r="B4" s="91"/>
      <c r="C4" s="92"/>
      <c r="D4" s="96" t="s">
        <v>7</v>
      </c>
      <c r="E4" s="96"/>
      <c r="F4" s="96"/>
      <c r="G4" s="96" t="s">
        <v>8</v>
      </c>
      <c r="H4" s="96"/>
      <c r="I4" s="96"/>
      <c r="J4" s="96" t="s">
        <v>9</v>
      </c>
      <c r="K4" s="96"/>
      <c r="L4" s="96"/>
      <c r="M4" s="96" t="s">
        <v>10</v>
      </c>
      <c r="N4" s="96"/>
      <c r="O4" s="97"/>
      <c r="P4" s="87" t="s">
        <v>32</v>
      </c>
    </row>
    <row r="5" spans="1:16" ht="25.5" customHeight="1">
      <c r="A5" s="93"/>
      <c r="B5" s="94"/>
      <c r="C5" s="95"/>
      <c r="D5" s="32" t="s">
        <v>4</v>
      </c>
      <c r="E5" s="34" t="s">
        <v>0</v>
      </c>
      <c r="F5" s="34" t="s">
        <v>1</v>
      </c>
      <c r="G5" s="32" t="s">
        <v>4</v>
      </c>
      <c r="H5" s="34" t="s">
        <v>0</v>
      </c>
      <c r="I5" s="34" t="s">
        <v>1</v>
      </c>
      <c r="J5" s="32" t="s">
        <v>4</v>
      </c>
      <c r="K5" s="34" t="s">
        <v>0</v>
      </c>
      <c r="L5" s="34" t="s">
        <v>1</v>
      </c>
      <c r="M5" s="32" t="s">
        <v>4</v>
      </c>
      <c r="N5" s="34" t="s">
        <v>0</v>
      </c>
      <c r="O5" s="35" t="s">
        <v>1</v>
      </c>
      <c r="P5" s="88"/>
    </row>
    <row r="6" spans="1:16" ht="18" customHeight="1">
      <c r="A6" s="89" t="s">
        <v>33</v>
      </c>
      <c r="B6" s="89"/>
      <c r="C6" s="36" t="s">
        <v>4</v>
      </c>
      <c r="D6" s="37">
        <f aca="true" t="shared" si="0" ref="D6:O6">D7+D8</f>
        <v>4647698460</v>
      </c>
      <c r="E6" s="37">
        <f t="shared" si="0"/>
        <v>45831000</v>
      </c>
      <c r="F6" s="37">
        <f t="shared" si="0"/>
        <v>4601867460</v>
      </c>
      <c r="G6" s="37">
        <f t="shared" si="0"/>
        <v>587996000</v>
      </c>
      <c r="H6" s="37">
        <f t="shared" si="0"/>
        <v>0</v>
      </c>
      <c r="I6" s="37">
        <f t="shared" si="0"/>
        <v>587996000</v>
      </c>
      <c r="J6" s="37">
        <f t="shared" si="0"/>
        <v>0</v>
      </c>
      <c r="K6" s="37">
        <f t="shared" si="0"/>
        <v>0</v>
      </c>
      <c r="L6" s="37">
        <f t="shared" si="0"/>
        <v>0</v>
      </c>
      <c r="M6" s="37">
        <f t="shared" si="0"/>
        <v>5235694460</v>
      </c>
      <c r="N6" s="37">
        <f t="shared" si="0"/>
        <v>45831000</v>
      </c>
      <c r="O6" s="37">
        <f t="shared" si="0"/>
        <v>5189863460</v>
      </c>
      <c r="P6" s="38">
        <v>0</v>
      </c>
    </row>
    <row r="7" spans="1:16" ht="18" customHeight="1">
      <c r="A7" s="89"/>
      <c r="B7" s="89"/>
      <c r="C7" s="36" t="s">
        <v>34</v>
      </c>
      <c r="D7" s="37">
        <f>E7+F7</f>
        <v>4647698460</v>
      </c>
      <c r="E7" s="37">
        <v>45831000</v>
      </c>
      <c r="F7" s="37">
        <v>4601867460</v>
      </c>
      <c r="G7" s="37">
        <f>H7+I7</f>
        <v>587996000</v>
      </c>
      <c r="H7" s="37">
        <v>0</v>
      </c>
      <c r="I7" s="37">
        <v>587996000</v>
      </c>
      <c r="J7" s="37">
        <f>K7+L7</f>
        <v>0</v>
      </c>
      <c r="K7" s="37">
        <v>0</v>
      </c>
      <c r="L7" s="37">
        <v>0</v>
      </c>
      <c r="M7" s="37">
        <f>N7+O7</f>
        <v>5235694460</v>
      </c>
      <c r="N7" s="37">
        <v>45831000</v>
      </c>
      <c r="O7" s="39">
        <v>5189863460</v>
      </c>
      <c r="P7" s="38">
        <v>0</v>
      </c>
    </row>
    <row r="8" spans="1:16" ht="18" customHeight="1">
      <c r="A8" s="89"/>
      <c r="B8" s="89"/>
      <c r="C8" s="36" t="s">
        <v>35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9">
        <v>0</v>
      </c>
      <c r="P8" s="38">
        <v>0</v>
      </c>
    </row>
  </sheetData>
  <sheetProtection/>
  <mergeCells count="7">
    <mergeCell ref="P4:P5"/>
    <mergeCell ref="A6:B8"/>
    <mergeCell ref="A4:C5"/>
    <mergeCell ref="D4:F4"/>
    <mergeCell ref="G4:I4"/>
    <mergeCell ref="J4:L4"/>
    <mergeCell ref="M4:O4"/>
  </mergeCells>
  <printOptions/>
  <pageMargins left="0.16" right="0.18" top="0.68" bottom="0.68" header="0.17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17"/>
  <sheetViews>
    <sheetView zoomScalePageLayoutView="0" workbookViewId="0" topLeftCell="A1">
      <selection activeCell="A18" sqref="A18"/>
    </sheetView>
  </sheetViews>
  <sheetFormatPr defaultColWidth="8.88671875" defaultRowHeight="21" customHeight="1"/>
  <cols>
    <col min="1" max="1" width="2.6640625" style="33" customWidth="1"/>
    <col min="2" max="2" width="3.6640625" style="33" customWidth="1"/>
    <col min="3" max="3" width="4.10546875" style="54" customWidth="1"/>
    <col min="4" max="4" width="11.6640625" style="33" customWidth="1"/>
    <col min="5" max="5" width="10.21484375" style="33" customWidth="1"/>
    <col min="6" max="6" width="12.6640625" style="33" customWidth="1"/>
    <col min="7" max="7" width="10.5546875" style="33" customWidth="1"/>
    <col min="8" max="8" width="9.21484375" style="33" customWidth="1"/>
    <col min="9" max="9" width="10.4453125" style="33" customWidth="1"/>
    <col min="10" max="10" width="7.88671875" style="33" customWidth="1"/>
    <col min="11" max="11" width="10.10546875" style="33" customWidth="1"/>
    <col min="12" max="12" width="9.88671875" style="33" customWidth="1"/>
    <col min="13" max="13" width="11.88671875" style="33" customWidth="1"/>
    <col min="14" max="14" width="10.10546875" style="33" customWidth="1"/>
    <col min="15" max="15" width="10.6640625" style="33" customWidth="1"/>
    <col min="16" max="16" width="10.10546875" style="53" customWidth="1"/>
    <col min="17" max="16384" width="8.88671875" style="33" customWidth="1"/>
  </cols>
  <sheetData>
    <row r="1" spans="1:9" s="4" customFormat="1" ht="26.25" customHeight="1">
      <c r="A1" s="26"/>
      <c r="C1" s="5"/>
      <c r="D1" s="5"/>
      <c r="E1" s="5"/>
      <c r="F1" s="5"/>
      <c r="G1" s="5"/>
      <c r="H1" s="5"/>
      <c r="I1" s="5"/>
    </row>
    <row r="2" spans="1:16" s="4" customFormat="1" ht="23.25" customHeight="1">
      <c r="A2" s="25"/>
      <c r="B2" s="29" t="s">
        <v>36</v>
      </c>
      <c r="C2" s="7"/>
      <c r="D2" s="5"/>
      <c r="E2" s="5"/>
      <c r="F2" s="5"/>
      <c r="G2" s="5"/>
      <c r="H2" s="5"/>
      <c r="I2" s="5"/>
      <c r="P2" s="31" t="s">
        <v>31</v>
      </c>
    </row>
    <row r="3" spans="1:16" ht="17.25" customHeight="1">
      <c r="A3" s="90" t="s">
        <v>37</v>
      </c>
      <c r="B3" s="91"/>
      <c r="C3" s="92"/>
      <c r="D3" s="96" t="s">
        <v>7</v>
      </c>
      <c r="E3" s="96"/>
      <c r="F3" s="96"/>
      <c r="G3" s="96" t="s">
        <v>8</v>
      </c>
      <c r="H3" s="96"/>
      <c r="I3" s="96"/>
      <c r="J3" s="96" t="s">
        <v>9</v>
      </c>
      <c r="K3" s="96"/>
      <c r="L3" s="96"/>
      <c r="M3" s="96" t="s">
        <v>10</v>
      </c>
      <c r="N3" s="96"/>
      <c r="O3" s="97"/>
      <c r="P3" s="87" t="s">
        <v>32</v>
      </c>
    </row>
    <row r="4" spans="1:16" ht="29.25" customHeight="1">
      <c r="A4" s="93"/>
      <c r="B4" s="94"/>
      <c r="C4" s="95"/>
      <c r="D4" s="32" t="s">
        <v>4</v>
      </c>
      <c r="E4" s="34" t="s">
        <v>0</v>
      </c>
      <c r="F4" s="34" t="s">
        <v>1</v>
      </c>
      <c r="G4" s="32" t="s">
        <v>4</v>
      </c>
      <c r="H4" s="34" t="s">
        <v>0</v>
      </c>
      <c r="I4" s="34" t="s">
        <v>1</v>
      </c>
      <c r="J4" s="32" t="s">
        <v>4</v>
      </c>
      <c r="K4" s="34" t="s">
        <v>0</v>
      </c>
      <c r="L4" s="34" t="s">
        <v>1</v>
      </c>
      <c r="M4" s="32" t="s">
        <v>4</v>
      </c>
      <c r="N4" s="34" t="s">
        <v>0</v>
      </c>
      <c r="O4" s="35" t="s">
        <v>1</v>
      </c>
      <c r="P4" s="88"/>
    </row>
    <row r="5" spans="1:16" ht="18" customHeight="1">
      <c r="A5" s="98" t="s">
        <v>38</v>
      </c>
      <c r="B5" s="98"/>
      <c r="C5" s="32" t="s">
        <v>4</v>
      </c>
      <c r="D5" s="38">
        <f>D8</f>
        <v>414931021</v>
      </c>
      <c r="E5" s="38">
        <f aca="true" t="shared" si="0" ref="E5:P7">E8</f>
        <v>143643240</v>
      </c>
      <c r="F5" s="38">
        <f t="shared" si="0"/>
        <v>271287781</v>
      </c>
      <c r="G5" s="38">
        <f t="shared" si="0"/>
        <v>12192822</v>
      </c>
      <c r="H5" s="38">
        <f t="shared" si="0"/>
        <v>7192822</v>
      </c>
      <c r="I5" s="38">
        <f t="shared" si="0"/>
        <v>5000000</v>
      </c>
      <c r="J5" s="40">
        <f t="shared" si="0"/>
        <v>88453008</v>
      </c>
      <c r="K5" s="38">
        <f t="shared" si="0"/>
        <v>60929457</v>
      </c>
      <c r="L5" s="38">
        <f t="shared" si="0"/>
        <v>27523551</v>
      </c>
      <c r="M5" s="38">
        <f t="shared" si="0"/>
        <v>338670835</v>
      </c>
      <c r="N5" s="38">
        <f t="shared" si="0"/>
        <v>89906605</v>
      </c>
      <c r="O5" s="38">
        <f t="shared" si="0"/>
        <v>248764230</v>
      </c>
      <c r="P5" s="38">
        <f t="shared" si="0"/>
        <v>32924820</v>
      </c>
    </row>
    <row r="6" spans="1:16" ht="18" customHeight="1">
      <c r="A6" s="98"/>
      <c r="B6" s="98"/>
      <c r="C6" s="32" t="s">
        <v>5</v>
      </c>
      <c r="D6" s="38">
        <f>D9</f>
        <v>412860461</v>
      </c>
      <c r="E6" s="38">
        <f t="shared" si="0"/>
        <v>141572680</v>
      </c>
      <c r="F6" s="38">
        <f t="shared" si="0"/>
        <v>271287781</v>
      </c>
      <c r="G6" s="38">
        <f t="shared" si="0"/>
        <v>5000000</v>
      </c>
      <c r="H6" s="38">
        <f t="shared" si="0"/>
        <v>0</v>
      </c>
      <c r="I6" s="38">
        <f t="shared" si="0"/>
        <v>5000000</v>
      </c>
      <c r="J6" s="40">
        <f t="shared" si="0"/>
        <v>83013596</v>
      </c>
      <c r="K6" s="38">
        <f t="shared" si="0"/>
        <v>55490045</v>
      </c>
      <c r="L6" s="38">
        <f t="shared" si="0"/>
        <v>27523551</v>
      </c>
      <c r="M6" s="38">
        <f t="shared" si="0"/>
        <v>334846865</v>
      </c>
      <c r="N6" s="38">
        <f t="shared" si="0"/>
        <v>86082635</v>
      </c>
      <c r="O6" s="38">
        <f t="shared" si="0"/>
        <v>248764230</v>
      </c>
      <c r="P6" s="38">
        <f t="shared" si="0"/>
        <v>32924820</v>
      </c>
    </row>
    <row r="7" spans="1:16" ht="18" customHeight="1">
      <c r="A7" s="98"/>
      <c r="B7" s="98"/>
      <c r="C7" s="32" t="s">
        <v>6</v>
      </c>
      <c r="D7" s="38">
        <f>D10</f>
        <v>2070560</v>
      </c>
      <c r="E7" s="38">
        <f t="shared" si="0"/>
        <v>2070560</v>
      </c>
      <c r="F7" s="38">
        <f t="shared" si="0"/>
        <v>0</v>
      </c>
      <c r="G7" s="38">
        <f t="shared" si="0"/>
        <v>7192822</v>
      </c>
      <c r="H7" s="38">
        <f t="shared" si="0"/>
        <v>7192822</v>
      </c>
      <c r="I7" s="38">
        <f t="shared" si="0"/>
        <v>0</v>
      </c>
      <c r="J7" s="40">
        <f t="shared" si="0"/>
        <v>5439412</v>
      </c>
      <c r="K7" s="38">
        <f t="shared" si="0"/>
        <v>5439412</v>
      </c>
      <c r="L7" s="38">
        <f t="shared" si="0"/>
        <v>0</v>
      </c>
      <c r="M7" s="38">
        <f t="shared" si="0"/>
        <v>3823970</v>
      </c>
      <c r="N7" s="38">
        <f t="shared" si="0"/>
        <v>3823970</v>
      </c>
      <c r="O7" s="38">
        <f t="shared" si="0"/>
        <v>0</v>
      </c>
      <c r="P7" s="38">
        <f t="shared" si="0"/>
        <v>0</v>
      </c>
    </row>
    <row r="8" spans="1:16" s="42" customFormat="1" ht="18" customHeight="1">
      <c r="A8" s="99" t="s">
        <v>39</v>
      </c>
      <c r="B8" s="89" t="s">
        <v>11</v>
      </c>
      <c r="C8" s="36" t="s">
        <v>4</v>
      </c>
      <c r="D8" s="37">
        <f aca="true" t="shared" si="1" ref="D8:O8">D9+D10</f>
        <v>414931021</v>
      </c>
      <c r="E8" s="37">
        <f t="shared" si="1"/>
        <v>143643240</v>
      </c>
      <c r="F8" s="37">
        <f t="shared" si="1"/>
        <v>271287781</v>
      </c>
      <c r="G8" s="37">
        <f t="shared" si="1"/>
        <v>12192822</v>
      </c>
      <c r="H8" s="37">
        <f t="shared" si="1"/>
        <v>7192822</v>
      </c>
      <c r="I8" s="37">
        <f t="shared" si="1"/>
        <v>5000000</v>
      </c>
      <c r="J8" s="41">
        <f t="shared" si="1"/>
        <v>88453008</v>
      </c>
      <c r="K8" s="37">
        <f t="shared" si="1"/>
        <v>60929457</v>
      </c>
      <c r="L8" s="37">
        <f t="shared" si="1"/>
        <v>27523551</v>
      </c>
      <c r="M8" s="37">
        <f t="shared" si="1"/>
        <v>338670835</v>
      </c>
      <c r="N8" s="37">
        <f t="shared" si="1"/>
        <v>89906605</v>
      </c>
      <c r="O8" s="39">
        <f t="shared" si="1"/>
        <v>248764230</v>
      </c>
      <c r="P8" s="37">
        <f>SUM(P9:P10)</f>
        <v>32924820</v>
      </c>
    </row>
    <row r="9" spans="1:16" s="42" customFormat="1" ht="18" customHeight="1">
      <c r="A9" s="100"/>
      <c r="B9" s="89"/>
      <c r="C9" s="36" t="s">
        <v>5</v>
      </c>
      <c r="D9" s="37">
        <f>E9+F9</f>
        <v>412860461</v>
      </c>
      <c r="E9" s="37">
        <f>E12+E15</f>
        <v>141572680</v>
      </c>
      <c r="F9" s="37">
        <f>F12+F15</f>
        <v>271287781</v>
      </c>
      <c r="G9" s="37">
        <f>H9+I9</f>
        <v>5000000</v>
      </c>
      <c r="H9" s="37">
        <f>H12+H15</f>
        <v>0</v>
      </c>
      <c r="I9" s="37">
        <f>I12+I15</f>
        <v>5000000</v>
      </c>
      <c r="J9" s="41">
        <f>K9+L9</f>
        <v>83013596</v>
      </c>
      <c r="K9" s="37">
        <f>K12+K15</f>
        <v>55490045</v>
      </c>
      <c r="L9" s="37">
        <f>L12+L15</f>
        <v>27523551</v>
      </c>
      <c r="M9" s="37">
        <f>N9+O9</f>
        <v>334846865</v>
      </c>
      <c r="N9" s="37">
        <f>E9+H9-K9</f>
        <v>86082635</v>
      </c>
      <c r="O9" s="39">
        <f>F9+I9-L9</f>
        <v>248764230</v>
      </c>
      <c r="P9" s="37">
        <f>SUM(P12,P15)</f>
        <v>32924820</v>
      </c>
    </row>
    <row r="10" spans="1:16" s="42" customFormat="1" ht="18" customHeight="1">
      <c r="A10" s="100"/>
      <c r="B10" s="89"/>
      <c r="C10" s="36" t="s">
        <v>6</v>
      </c>
      <c r="D10" s="37">
        <f>E10+F10</f>
        <v>2070560</v>
      </c>
      <c r="E10" s="37">
        <f>E13+E16</f>
        <v>2070560</v>
      </c>
      <c r="F10" s="37">
        <v>0</v>
      </c>
      <c r="G10" s="37">
        <f>H10+I10</f>
        <v>7192822</v>
      </c>
      <c r="H10" s="37">
        <f>H13+H16</f>
        <v>7192822</v>
      </c>
      <c r="I10" s="37">
        <f>I13+I16</f>
        <v>0</v>
      </c>
      <c r="J10" s="41">
        <f>K10+L10</f>
        <v>5439412</v>
      </c>
      <c r="K10" s="37">
        <f>K13+K16</f>
        <v>5439412</v>
      </c>
      <c r="L10" s="37">
        <f>L13+L16</f>
        <v>0</v>
      </c>
      <c r="M10" s="37">
        <f>N10+O10</f>
        <v>3823970</v>
      </c>
      <c r="N10" s="37">
        <f>E10+H10-K10</f>
        <v>3823970</v>
      </c>
      <c r="O10" s="39">
        <f>F10+I10-L10</f>
        <v>0</v>
      </c>
      <c r="P10" s="37">
        <f>SUM(P13,P16)</f>
        <v>0</v>
      </c>
    </row>
    <row r="11" spans="1:16" s="42" customFormat="1" ht="18" customHeight="1">
      <c r="A11" s="100"/>
      <c r="B11" s="102" t="s">
        <v>40</v>
      </c>
      <c r="C11" s="36" t="s">
        <v>4</v>
      </c>
      <c r="D11" s="37">
        <f aca="true" t="shared" si="2" ref="D11:O11">D12+D13</f>
        <v>73116930</v>
      </c>
      <c r="E11" s="37">
        <f t="shared" si="2"/>
        <v>73116930</v>
      </c>
      <c r="F11" s="37">
        <f t="shared" si="2"/>
        <v>0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41">
        <f t="shared" si="2"/>
        <v>51011010</v>
      </c>
      <c r="K11" s="37">
        <f t="shared" si="2"/>
        <v>51011010</v>
      </c>
      <c r="L11" s="37">
        <f t="shared" si="2"/>
        <v>0</v>
      </c>
      <c r="M11" s="37">
        <f t="shared" si="2"/>
        <v>22105920</v>
      </c>
      <c r="N11" s="37">
        <f t="shared" si="2"/>
        <v>22105920</v>
      </c>
      <c r="O11" s="39">
        <f t="shared" si="2"/>
        <v>0</v>
      </c>
      <c r="P11" s="37">
        <f>SUM(P12:P13)</f>
        <v>0</v>
      </c>
    </row>
    <row r="12" spans="1:16" s="42" customFormat="1" ht="18" customHeight="1">
      <c r="A12" s="100"/>
      <c r="B12" s="103"/>
      <c r="C12" s="36" t="s">
        <v>5</v>
      </c>
      <c r="D12" s="43">
        <f>E12+F12</f>
        <v>73116930</v>
      </c>
      <c r="E12" s="43">
        <v>73116930</v>
      </c>
      <c r="F12" s="43">
        <v>0</v>
      </c>
      <c r="G12" s="43">
        <f>H12+I12</f>
        <v>0</v>
      </c>
      <c r="H12" s="43"/>
      <c r="I12" s="43">
        <v>0</v>
      </c>
      <c r="J12" s="44">
        <f>K12+L12</f>
        <v>51011010</v>
      </c>
      <c r="K12" s="43">
        <v>51011010</v>
      </c>
      <c r="L12" s="43">
        <v>0</v>
      </c>
      <c r="M12" s="43">
        <f>N12+O12</f>
        <v>22105920</v>
      </c>
      <c r="N12" s="43">
        <f>E12+H12-K12</f>
        <v>22105920</v>
      </c>
      <c r="O12" s="45">
        <f>F12+I12-L12</f>
        <v>0</v>
      </c>
      <c r="P12" s="37"/>
    </row>
    <row r="13" spans="1:16" s="42" customFormat="1" ht="18" customHeight="1">
      <c r="A13" s="100"/>
      <c r="B13" s="104"/>
      <c r="C13" s="36" t="s">
        <v>6</v>
      </c>
      <c r="D13" s="37">
        <f>E13+F13</f>
        <v>0</v>
      </c>
      <c r="E13" s="37">
        <v>0</v>
      </c>
      <c r="F13" s="37">
        <v>0</v>
      </c>
      <c r="G13" s="37">
        <f>H13+I13</f>
        <v>0</v>
      </c>
      <c r="H13" s="37">
        <v>0</v>
      </c>
      <c r="I13" s="37">
        <v>0</v>
      </c>
      <c r="J13" s="41">
        <f>K13+L13</f>
        <v>0</v>
      </c>
      <c r="K13" s="37">
        <v>0</v>
      </c>
      <c r="L13" s="37">
        <v>0</v>
      </c>
      <c r="M13" s="37">
        <f>N13+O13</f>
        <v>0</v>
      </c>
      <c r="N13" s="37">
        <f>E13+H13-K13</f>
        <v>0</v>
      </c>
      <c r="O13" s="39">
        <f>F13+I13-L13</f>
        <v>0</v>
      </c>
      <c r="P13" s="37"/>
    </row>
    <row r="14" spans="1:16" s="42" customFormat="1" ht="18" customHeight="1">
      <c r="A14" s="100"/>
      <c r="B14" s="102" t="s">
        <v>41</v>
      </c>
      <c r="C14" s="46" t="s">
        <v>4</v>
      </c>
      <c r="D14" s="47">
        <f aca="true" t="shared" si="3" ref="D14:O14">D15+D16</f>
        <v>341814091</v>
      </c>
      <c r="E14" s="47">
        <v>70526310</v>
      </c>
      <c r="F14" s="47">
        <v>271287781</v>
      </c>
      <c r="G14" s="47">
        <f t="shared" si="3"/>
        <v>12192822</v>
      </c>
      <c r="H14" s="47">
        <f t="shared" si="3"/>
        <v>7192822</v>
      </c>
      <c r="I14" s="47">
        <f t="shared" si="3"/>
        <v>5000000</v>
      </c>
      <c r="J14" s="48">
        <f t="shared" si="3"/>
        <v>37441998</v>
      </c>
      <c r="K14" s="47">
        <f t="shared" si="3"/>
        <v>9918447</v>
      </c>
      <c r="L14" s="47">
        <f t="shared" si="3"/>
        <v>27523551</v>
      </c>
      <c r="M14" s="47">
        <f t="shared" si="3"/>
        <v>316564915</v>
      </c>
      <c r="N14" s="47">
        <f t="shared" si="3"/>
        <v>67800685</v>
      </c>
      <c r="O14" s="49">
        <f t="shared" si="3"/>
        <v>248764230</v>
      </c>
      <c r="P14" s="37">
        <f>SUM(P15:P16)</f>
        <v>32924820</v>
      </c>
    </row>
    <row r="15" spans="1:16" s="42" customFormat="1" ht="21.75" customHeight="1">
      <c r="A15" s="100"/>
      <c r="B15" s="103"/>
      <c r="C15" s="32" t="s">
        <v>5</v>
      </c>
      <c r="D15" s="37">
        <f>E15+F15</f>
        <v>339743531</v>
      </c>
      <c r="E15" s="37">
        <v>68455750</v>
      </c>
      <c r="F15" s="37">
        <v>271287781</v>
      </c>
      <c r="G15" s="37">
        <f>H15+I15</f>
        <v>5000000</v>
      </c>
      <c r="H15" s="37"/>
      <c r="I15" s="37">
        <v>5000000</v>
      </c>
      <c r="J15" s="41">
        <f>K15+L15</f>
        <v>32002586</v>
      </c>
      <c r="K15" s="37">
        <v>4479035</v>
      </c>
      <c r="L15" s="37">
        <v>27523551</v>
      </c>
      <c r="M15" s="37">
        <f>N15+O15</f>
        <v>312740945</v>
      </c>
      <c r="N15" s="37">
        <f>E15+H15-K15</f>
        <v>63976715</v>
      </c>
      <c r="O15" s="39">
        <f>F15+I15-L15</f>
        <v>248764230</v>
      </c>
      <c r="P15" s="37">
        <v>32924820</v>
      </c>
    </row>
    <row r="16" spans="1:16" s="42" customFormat="1" ht="20.25" customHeight="1">
      <c r="A16" s="101"/>
      <c r="B16" s="104"/>
      <c r="C16" s="32" t="s">
        <v>6</v>
      </c>
      <c r="D16" s="37">
        <v>2070560</v>
      </c>
      <c r="E16" s="37">
        <v>2070560</v>
      </c>
      <c r="F16" s="37">
        <v>0</v>
      </c>
      <c r="G16" s="37">
        <f>H16+I16</f>
        <v>7192822</v>
      </c>
      <c r="H16" s="50">
        <v>7192822</v>
      </c>
      <c r="I16" s="37">
        <v>0</v>
      </c>
      <c r="J16" s="37">
        <f>K16+L16</f>
        <v>5439412</v>
      </c>
      <c r="K16" s="37">
        <v>5439412</v>
      </c>
      <c r="L16" s="37">
        <v>0</v>
      </c>
      <c r="M16" s="37">
        <f>N16+O16</f>
        <v>3823970</v>
      </c>
      <c r="N16" s="37">
        <f>E16+H16-K16</f>
        <v>3823970</v>
      </c>
      <c r="O16" s="39">
        <f>F16+I16-L16</f>
        <v>0</v>
      </c>
      <c r="P16" s="37"/>
    </row>
    <row r="17" spans="2:16" ht="21" customHeight="1">
      <c r="B17" s="51" t="s">
        <v>42</v>
      </c>
      <c r="C17" s="52"/>
      <c r="G17" s="42"/>
      <c r="H17" s="42"/>
      <c r="I17" s="42"/>
      <c r="J17" s="42"/>
      <c r="K17" s="42"/>
      <c r="O17" s="53"/>
      <c r="P17" s="33"/>
    </row>
  </sheetData>
  <sheetProtection/>
  <mergeCells count="11">
    <mergeCell ref="D3:F3"/>
    <mergeCell ref="G3:I3"/>
    <mergeCell ref="J3:L3"/>
    <mergeCell ref="M3:O3"/>
    <mergeCell ref="P3:P4"/>
    <mergeCell ref="A5:B7"/>
    <mergeCell ref="A8:A16"/>
    <mergeCell ref="B8:B10"/>
    <mergeCell ref="B11:B13"/>
    <mergeCell ref="B14:B16"/>
    <mergeCell ref="A3:C4"/>
  </mergeCells>
  <printOptions/>
  <pageMargins left="0.16" right="0.18" top="0.68" bottom="0.68" header="0.17" footer="0.393700787401574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36"/>
  <sheetViews>
    <sheetView zoomScalePageLayoutView="0" workbookViewId="0" topLeftCell="A1">
      <selection activeCell="A31" sqref="A31"/>
    </sheetView>
  </sheetViews>
  <sheetFormatPr defaultColWidth="8.88671875" defaultRowHeight="22.5" customHeight="1"/>
  <cols>
    <col min="1" max="1" width="6.21484375" style="73" bestFit="1" customWidth="1"/>
    <col min="2" max="2" width="9.88671875" style="73" customWidth="1"/>
    <col min="3" max="3" width="11.3359375" style="73" customWidth="1"/>
    <col min="4" max="4" width="7.88671875" style="73" customWidth="1"/>
    <col min="5" max="5" width="13.21484375" style="73" customWidth="1"/>
    <col min="6" max="6" width="6.3359375" style="73" customWidth="1"/>
    <col min="7" max="7" width="10.4453125" style="73" customWidth="1"/>
    <col min="8" max="8" width="10.88671875" style="73" customWidth="1"/>
    <col min="9" max="9" width="6.21484375" style="73" customWidth="1"/>
    <col min="10" max="10" width="6.10546875" style="73" customWidth="1"/>
    <col min="11" max="12" width="9.3359375" style="73" customWidth="1"/>
    <col min="13" max="13" width="5.88671875" style="73" customWidth="1"/>
    <col min="14" max="14" width="5.3359375" style="73" customWidth="1"/>
    <col min="15" max="15" width="7.6640625" style="73" customWidth="1"/>
    <col min="16" max="16384" width="8.88671875" style="73" customWidth="1"/>
  </cols>
  <sheetData>
    <row r="1" spans="1:3" s="56" customFormat="1" ht="22.5" customHeight="1">
      <c r="A1" s="55" t="s">
        <v>43</v>
      </c>
      <c r="C1" s="57"/>
    </row>
    <row r="2" spans="3:15" s="58" customFormat="1" ht="10.5">
      <c r="C2" s="59"/>
      <c r="O2" s="60" t="s">
        <v>15</v>
      </c>
    </row>
    <row r="3" spans="1:15" s="58" customFormat="1" ht="15.75" customHeight="1">
      <c r="A3" s="106" t="s">
        <v>44</v>
      </c>
      <c r="B3" s="106"/>
      <c r="C3" s="105" t="s">
        <v>17</v>
      </c>
      <c r="D3" s="105"/>
      <c r="E3" s="105" t="s">
        <v>33</v>
      </c>
      <c r="F3" s="105"/>
      <c r="G3" s="105" t="s">
        <v>45</v>
      </c>
      <c r="H3" s="105"/>
      <c r="I3" s="105"/>
      <c r="J3" s="105"/>
      <c r="K3" s="105"/>
      <c r="L3" s="105"/>
      <c r="M3" s="105" t="s">
        <v>46</v>
      </c>
      <c r="N3" s="105"/>
      <c r="O3" s="105" t="s">
        <v>47</v>
      </c>
    </row>
    <row r="4" spans="1:15" s="58" customFormat="1" ht="15.75" customHeight="1">
      <c r="A4" s="106"/>
      <c r="B4" s="106"/>
      <c r="C4" s="105"/>
      <c r="D4" s="105"/>
      <c r="E4" s="105"/>
      <c r="F4" s="105"/>
      <c r="G4" s="105" t="s">
        <v>4</v>
      </c>
      <c r="H4" s="105"/>
      <c r="I4" s="105" t="s">
        <v>48</v>
      </c>
      <c r="J4" s="105"/>
      <c r="K4" s="105" t="s">
        <v>49</v>
      </c>
      <c r="L4" s="105"/>
      <c r="M4" s="105"/>
      <c r="N4" s="105"/>
      <c r="O4" s="105"/>
    </row>
    <row r="5" spans="1:15" s="58" customFormat="1" ht="15.75" customHeight="1">
      <c r="A5" s="106"/>
      <c r="B5" s="106"/>
      <c r="C5" s="62" t="s">
        <v>5</v>
      </c>
      <c r="D5" s="62" t="s">
        <v>6</v>
      </c>
      <c r="E5" s="62" t="s">
        <v>5</v>
      </c>
      <c r="F5" s="62" t="s">
        <v>6</v>
      </c>
      <c r="G5" s="62" t="s">
        <v>5</v>
      </c>
      <c r="H5" s="62" t="s">
        <v>6</v>
      </c>
      <c r="I5" s="62" t="s">
        <v>5</v>
      </c>
      <c r="J5" s="62" t="s">
        <v>6</v>
      </c>
      <c r="K5" s="61" t="s">
        <v>5</v>
      </c>
      <c r="L5" s="61" t="s">
        <v>6</v>
      </c>
      <c r="M5" s="62" t="s">
        <v>5</v>
      </c>
      <c r="N5" s="62" t="s">
        <v>6</v>
      </c>
      <c r="O5" s="105"/>
    </row>
    <row r="6" spans="1:15" s="58" customFormat="1" ht="15.75" customHeight="1">
      <c r="A6" s="105" t="s">
        <v>50</v>
      </c>
      <c r="B6" s="105"/>
      <c r="C6" s="63">
        <f aca="true" t="shared" si="0" ref="C6:N6">C7+C12+C21+C26</f>
        <v>5570541325</v>
      </c>
      <c r="D6" s="63">
        <f t="shared" si="0"/>
        <v>3823970</v>
      </c>
      <c r="E6" s="63">
        <f t="shared" si="0"/>
        <v>5235694460</v>
      </c>
      <c r="F6" s="63">
        <f t="shared" si="0"/>
        <v>0</v>
      </c>
      <c r="G6" s="63">
        <f t="shared" si="0"/>
        <v>334846865</v>
      </c>
      <c r="H6" s="63">
        <f t="shared" si="0"/>
        <v>3823970</v>
      </c>
      <c r="I6" s="63">
        <f t="shared" si="0"/>
        <v>0</v>
      </c>
      <c r="J6" s="63">
        <f t="shared" si="0"/>
        <v>0</v>
      </c>
      <c r="K6" s="63">
        <f t="shared" si="0"/>
        <v>334846865</v>
      </c>
      <c r="L6" s="63">
        <f t="shared" si="0"/>
        <v>3823970</v>
      </c>
      <c r="M6" s="63">
        <f t="shared" si="0"/>
        <v>0</v>
      </c>
      <c r="N6" s="63">
        <f t="shared" si="0"/>
        <v>0</v>
      </c>
      <c r="O6" s="63"/>
    </row>
    <row r="7" spans="1:16" s="58" customFormat="1" ht="15.75" customHeight="1">
      <c r="A7" s="77" t="s">
        <v>51</v>
      </c>
      <c r="B7" s="9" t="s">
        <v>52</v>
      </c>
      <c r="C7" s="63">
        <f aca="true" t="shared" si="1" ref="C7:N7">SUM(C8:C11)</f>
        <v>131456000</v>
      </c>
      <c r="D7" s="63">
        <f t="shared" si="1"/>
        <v>0</v>
      </c>
      <c r="E7" s="63">
        <f t="shared" si="1"/>
        <v>131456000</v>
      </c>
      <c r="F7" s="63">
        <f t="shared" si="1"/>
        <v>0</v>
      </c>
      <c r="G7" s="63">
        <f t="shared" si="1"/>
        <v>0</v>
      </c>
      <c r="H7" s="63">
        <f t="shared" si="1"/>
        <v>0</v>
      </c>
      <c r="I7" s="63">
        <f t="shared" si="1"/>
        <v>0</v>
      </c>
      <c r="J7" s="63">
        <f t="shared" si="1"/>
        <v>0</v>
      </c>
      <c r="K7" s="63">
        <f t="shared" si="1"/>
        <v>0</v>
      </c>
      <c r="L7" s="63">
        <f t="shared" si="1"/>
        <v>0</v>
      </c>
      <c r="M7" s="63">
        <f t="shared" si="1"/>
        <v>0</v>
      </c>
      <c r="N7" s="63">
        <f t="shared" si="1"/>
        <v>0</v>
      </c>
      <c r="O7" s="64"/>
      <c r="P7" s="65"/>
    </row>
    <row r="8" spans="1:16" s="58" customFormat="1" ht="15.75" customHeight="1">
      <c r="A8" s="76"/>
      <c r="B8" s="9" t="s">
        <v>53</v>
      </c>
      <c r="C8" s="63">
        <f aca="true" t="shared" si="2" ref="C8:D11">E8+G8</f>
        <v>25000000</v>
      </c>
      <c r="D8" s="63">
        <f t="shared" si="2"/>
        <v>0</v>
      </c>
      <c r="E8" s="63">
        <v>25000000</v>
      </c>
      <c r="F8" s="63"/>
      <c r="G8" s="63">
        <f aca="true" t="shared" si="3" ref="G8:H11">I8+K8+M8</f>
        <v>0</v>
      </c>
      <c r="H8" s="63">
        <f t="shared" si="3"/>
        <v>0</v>
      </c>
      <c r="I8" s="63"/>
      <c r="J8" s="63"/>
      <c r="K8" s="63"/>
      <c r="L8" s="63"/>
      <c r="M8" s="63"/>
      <c r="N8" s="63"/>
      <c r="O8" s="64"/>
      <c r="P8" s="65"/>
    </row>
    <row r="9" spans="1:16" s="58" customFormat="1" ht="15.75" customHeight="1">
      <c r="A9" s="76"/>
      <c r="B9" s="9" t="s">
        <v>54</v>
      </c>
      <c r="C9" s="63">
        <f t="shared" si="2"/>
        <v>0</v>
      </c>
      <c r="D9" s="63">
        <f t="shared" si="2"/>
        <v>0</v>
      </c>
      <c r="E9" s="63"/>
      <c r="F9" s="63"/>
      <c r="G9" s="63">
        <f t="shared" si="3"/>
        <v>0</v>
      </c>
      <c r="H9" s="63">
        <f t="shared" si="3"/>
        <v>0</v>
      </c>
      <c r="I9" s="63"/>
      <c r="J9" s="63"/>
      <c r="K9" s="63"/>
      <c r="L9" s="63"/>
      <c r="M9" s="63"/>
      <c r="N9" s="63"/>
      <c r="O9" s="64"/>
      <c r="P9" s="65"/>
    </row>
    <row r="10" spans="1:16" s="5" customFormat="1" ht="15.75" customHeight="1">
      <c r="A10" s="76"/>
      <c r="B10" s="9" t="s">
        <v>55</v>
      </c>
      <c r="C10" s="63">
        <f t="shared" si="2"/>
        <v>16456000</v>
      </c>
      <c r="D10" s="63">
        <f t="shared" si="2"/>
        <v>0</v>
      </c>
      <c r="E10" s="63">
        <v>16456000</v>
      </c>
      <c r="F10" s="63"/>
      <c r="G10" s="63">
        <f t="shared" si="3"/>
        <v>0</v>
      </c>
      <c r="H10" s="63">
        <f t="shared" si="3"/>
        <v>0</v>
      </c>
      <c r="I10" s="63"/>
      <c r="J10" s="63"/>
      <c r="K10" s="63"/>
      <c r="L10" s="66"/>
      <c r="M10" s="66"/>
      <c r="N10" s="66"/>
      <c r="O10" s="67"/>
      <c r="P10" s="68"/>
    </row>
    <row r="11" spans="1:16" s="5" customFormat="1" ht="15.75" customHeight="1">
      <c r="A11" s="76"/>
      <c r="B11" s="9" t="s">
        <v>56</v>
      </c>
      <c r="C11" s="63">
        <f t="shared" si="2"/>
        <v>90000000</v>
      </c>
      <c r="D11" s="63">
        <f t="shared" si="2"/>
        <v>0</v>
      </c>
      <c r="E11" s="63">
        <v>90000000</v>
      </c>
      <c r="F11" s="63"/>
      <c r="G11" s="63">
        <f t="shared" si="3"/>
        <v>0</v>
      </c>
      <c r="H11" s="63">
        <f t="shared" si="3"/>
        <v>0</v>
      </c>
      <c r="I11" s="63"/>
      <c r="J11" s="63"/>
      <c r="K11" s="63"/>
      <c r="L11" s="66"/>
      <c r="M11" s="66"/>
      <c r="N11" s="66"/>
      <c r="O11" s="67"/>
      <c r="P11" s="68"/>
    </row>
    <row r="12" spans="1:15" s="58" customFormat="1" ht="15.75" customHeight="1">
      <c r="A12" s="77" t="s">
        <v>57</v>
      </c>
      <c r="B12" s="9" t="s">
        <v>52</v>
      </c>
      <c r="C12" s="63">
        <f aca="true" t="shared" si="4" ref="C12:N12">SUM(C13:C20)</f>
        <v>5371893795</v>
      </c>
      <c r="D12" s="63">
        <f t="shared" si="4"/>
        <v>3823970</v>
      </c>
      <c r="E12" s="63">
        <f t="shared" si="4"/>
        <v>5058407460</v>
      </c>
      <c r="F12" s="63">
        <f t="shared" si="4"/>
        <v>0</v>
      </c>
      <c r="G12" s="63">
        <f t="shared" si="4"/>
        <v>313486335</v>
      </c>
      <c r="H12" s="63">
        <f t="shared" si="4"/>
        <v>3823970</v>
      </c>
      <c r="I12" s="63">
        <f t="shared" si="4"/>
        <v>0</v>
      </c>
      <c r="J12" s="63">
        <f t="shared" si="4"/>
        <v>0</v>
      </c>
      <c r="K12" s="63">
        <f t="shared" si="4"/>
        <v>313486335</v>
      </c>
      <c r="L12" s="63">
        <f t="shared" si="4"/>
        <v>3823970</v>
      </c>
      <c r="M12" s="63">
        <f t="shared" si="4"/>
        <v>0</v>
      </c>
      <c r="N12" s="63">
        <f t="shared" si="4"/>
        <v>0</v>
      </c>
      <c r="O12" s="63"/>
    </row>
    <row r="13" spans="1:15" s="58" customFormat="1" ht="15.75" customHeight="1">
      <c r="A13" s="77"/>
      <c r="B13" s="9" t="s">
        <v>58</v>
      </c>
      <c r="C13" s="63">
        <f aca="true" t="shared" si="5" ref="C13:D20">E13+G13</f>
        <v>0</v>
      </c>
      <c r="D13" s="63">
        <f t="shared" si="5"/>
        <v>0</v>
      </c>
      <c r="E13" s="63"/>
      <c r="F13" s="63"/>
      <c r="G13" s="63">
        <f aca="true" t="shared" si="6" ref="G13:H20">I13+K13+M13</f>
        <v>0</v>
      </c>
      <c r="H13" s="63">
        <f t="shared" si="6"/>
        <v>0</v>
      </c>
      <c r="I13" s="63"/>
      <c r="J13" s="63"/>
      <c r="K13" s="63"/>
      <c r="L13" s="63"/>
      <c r="M13" s="63"/>
      <c r="N13" s="63"/>
      <c r="O13" s="63"/>
    </row>
    <row r="14" spans="1:15" s="58" customFormat="1" ht="15.75" customHeight="1">
      <c r="A14" s="77"/>
      <c r="B14" s="9" t="s">
        <v>59</v>
      </c>
      <c r="C14" s="63">
        <f t="shared" si="5"/>
        <v>0</v>
      </c>
      <c r="D14" s="63">
        <f t="shared" si="5"/>
        <v>0</v>
      </c>
      <c r="E14" s="63"/>
      <c r="F14" s="63"/>
      <c r="G14" s="63">
        <f t="shared" si="6"/>
        <v>0</v>
      </c>
      <c r="H14" s="63">
        <f t="shared" si="6"/>
        <v>0</v>
      </c>
      <c r="I14" s="63"/>
      <c r="J14" s="63"/>
      <c r="K14" s="63"/>
      <c r="L14" s="63"/>
      <c r="M14" s="63"/>
      <c r="N14" s="63"/>
      <c r="O14" s="63"/>
    </row>
    <row r="15" spans="1:15" s="58" customFormat="1" ht="15.75" customHeight="1">
      <c r="A15" s="77"/>
      <c r="B15" s="9" t="s">
        <v>60</v>
      </c>
      <c r="C15" s="63">
        <f t="shared" si="5"/>
        <v>5058407460</v>
      </c>
      <c r="D15" s="63">
        <f t="shared" si="5"/>
        <v>0</v>
      </c>
      <c r="E15" s="63">
        <v>5058407460</v>
      </c>
      <c r="F15" s="63"/>
      <c r="G15" s="63">
        <f t="shared" si="6"/>
        <v>0</v>
      </c>
      <c r="H15" s="63">
        <f t="shared" si="6"/>
        <v>0</v>
      </c>
      <c r="I15" s="63"/>
      <c r="J15" s="63"/>
      <c r="K15" s="63"/>
      <c r="L15" s="63"/>
      <c r="M15" s="63"/>
      <c r="N15" s="63"/>
      <c r="O15" s="63"/>
    </row>
    <row r="16" spans="1:15" s="58" customFormat="1" ht="15.75" customHeight="1">
      <c r="A16" s="77"/>
      <c r="B16" s="9" t="s">
        <v>61</v>
      </c>
      <c r="C16" s="63">
        <f t="shared" si="5"/>
        <v>0</v>
      </c>
      <c r="D16" s="63">
        <f t="shared" si="5"/>
        <v>0</v>
      </c>
      <c r="E16" s="63"/>
      <c r="F16" s="69"/>
      <c r="G16" s="63">
        <f t="shared" si="6"/>
        <v>0</v>
      </c>
      <c r="H16" s="63">
        <f t="shared" si="6"/>
        <v>0</v>
      </c>
      <c r="I16" s="69"/>
      <c r="J16" s="69"/>
      <c r="K16" s="63"/>
      <c r="L16" s="70"/>
      <c r="M16" s="70"/>
      <c r="N16" s="70"/>
      <c r="O16" s="71"/>
    </row>
    <row r="17" spans="1:15" s="58" customFormat="1" ht="15.75" customHeight="1">
      <c r="A17" s="77"/>
      <c r="B17" s="9" t="s">
        <v>62</v>
      </c>
      <c r="C17" s="63">
        <f t="shared" si="5"/>
        <v>0</v>
      </c>
      <c r="D17" s="63">
        <f t="shared" si="5"/>
        <v>0</v>
      </c>
      <c r="E17" s="63"/>
      <c r="F17" s="63"/>
      <c r="G17" s="63">
        <f t="shared" si="6"/>
        <v>0</v>
      </c>
      <c r="H17" s="63">
        <f t="shared" si="6"/>
        <v>0</v>
      </c>
      <c r="I17" s="63"/>
      <c r="J17" s="63"/>
      <c r="K17" s="63"/>
      <c r="L17" s="63"/>
      <c r="M17" s="63"/>
      <c r="N17" s="63"/>
      <c r="O17" s="63"/>
    </row>
    <row r="18" spans="1:15" s="58" customFormat="1" ht="15.75" customHeight="1">
      <c r="A18" s="77"/>
      <c r="B18" s="9" t="s">
        <v>63</v>
      </c>
      <c r="C18" s="63">
        <f t="shared" si="5"/>
        <v>745390</v>
      </c>
      <c r="D18" s="63">
        <f t="shared" si="5"/>
        <v>0</v>
      </c>
      <c r="E18" s="63"/>
      <c r="F18" s="63"/>
      <c r="G18" s="63">
        <f t="shared" si="6"/>
        <v>745390</v>
      </c>
      <c r="H18" s="63">
        <f t="shared" si="6"/>
        <v>0</v>
      </c>
      <c r="I18" s="63"/>
      <c r="J18" s="63"/>
      <c r="K18" s="63">
        <v>745390</v>
      </c>
      <c r="L18" s="63"/>
      <c r="M18" s="63"/>
      <c r="N18" s="63"/>
      <c r="O18" s="63"/>
    </row>
    <row r="19" spans="1:15" s="58" customFormat="1" ht="15.75" customHeight="1">
      <c r="A19" s="77"/>
      <c r="B19" s="9" t="s">
        <v>64</v>
      </c>
      <c r="C19" s="63">
        <f t="shared" si="5"/>
        <v>0</v>
      </c>
      <c r="D19" s="63">
        <f t="shared" si="5"/>
        <v>0</v>
      </c>
      <c r="E19" s="63"/>
      <c r="F19" s="63"/>
      <c r="G19" s="63">
        <f t="shared" si="6"/>
        <v>0</v>
      </c>
      <c r="H19" s="63">
        <f t="shared" si="6"/>
        <v>0</v>
      </c>
      <c r="I19" s="63"/>
      <c r="J19" s="63"/>
      <c r="K19" s="63"/>
      <c r="L19" s="63"/>
      <c r="M19" s="63"/>
      <c r="N19" s="63"/>
      <c r="O19" s="63"/>
    </row>
    <row r="20" spans="1:15" s="58" customFormat="1" ht="15.75" customHeight="1">
      <c r="A20" s="77"/>
      <c r="B20" s="9" t="s">
        <v>65</v>
      </c>
      <c r="C20" s="63">
        <f t="shared" si="5"/>
        <v>312740945</v>
      </c>
      <c r="D20" s="63">
        <f t="shared" si="5"/>
        <v>3823970</v>
      </c>
      <c r="E20" s="63"/>
      <c r="F20" s="63"/>
      <c r="G20" s="63">
        <f t="shared" si="6"/>
        <v>312740945</v>
      </c>
      <c r="H20" s="63">
        <f t="shared" si="6"/>
        <v>3823970</v>
      </c>
      <c r="I20" s="63"/>
      <c r="J20" s="63"/>
      <c r="K20" s="63">
        <v>312740945</v>
      </c>
      <c r="L20" s="63">
        <v>3823970</v>
      </c>
      <c r="M20" s="63"/>
      <c r="N20" s="63"/>
      <c r="O20" s="63"/>
    </row>
    <row r="21" spans="1:15" s="58" customFormat="1" ht="15.75" customHeight="1">
      <c r="A21" s="77" t="s">
        <v>66</v>
      </c>
      <c r="B21" s="9" t="s">
        <v>52</v>
      </c>
      <c r="C21" s="63">
        <f aca="true" t="shared" si="7" ref="C21:N21">SUM(C22:C25)</f>
        <v>0</v>
      </c>
      <c r="D21" s="63">
        <f t="shared" si="7"/>
        <v>0</v>
      </c>
      <c r="E21" s="63">
        <f t="shared" si="7"/>
        <v>0</v>
      </c>
      <c r="F21" s="63">
        <f t="shared" si="7"/>
        <v>0</v>
      </c>
      <c r="G21" s="63">
        <f t="shared" si="7"/>
        <v>0</v>
      </c>
      <c r="H21" s="63">
        <f t="shared" si="7"/>
        <v>0</v>
      </c>
      <c r="I21" s="63">
        <f t="shared" si="7"/>
        <v>0</v>
      </c>
      <c r="J21" s="63">
        <f t="shared" si="7"/>
        <v>0</v>
      </c>
      <c r="K21" s="63">
        <f t="shared" si="7"/>
        <v>0</v>
      </c>
      <c r="L21" s="63">
        <f t="shared" si="7"/>
        <v>0</v>
      </c>
      <c r="M21" s="63">
        <f t="shared" si="7"/>
        <v>0</v>
      </c>
      <c r="N21" s="63">
        <f t="shared" si="7"/>
        <v>0</v>
      </c>
      <c r="O21" s="63"/>
    </row>
    <row r="22" spans="1:15" s="58" customFormat="1" ht="15.75" customHeight="1">
      <c r="A22" s="77"/>
      <c r="B22" s="9" t="s">
        <v>67</v>
      </c>
      <c r="C22" s="63">
        <f aca="true" t="shared" si="8" ref="C22:D25">E22+G22</f>
        <v>0</v>
      </c>
      <c r="D22" s="63">
        <f t="shared" si="8"/>
        <v>0</v>
      </c>
      <c r="E22" s="63"/>
      <c r="F22" s="63"/>
      <c r="G22" s="63">
        <f aca="true" t="shared" si="9" ref="G22:H25">I22+K22+M22</f>
        <v>0</v>
      </c>
      <c r="H22" s="63">
        <f t="shared" si="9"/>
        <v>0</v>
      </c>
      <c r="I22" s="63"/>
      <c r="J22" s="63"/>
      <c r="K22" s="63"/>
      <c r="L22" s="63"/>
      <c r="M22" s="63"/>
      <c r="N22" s="63"/>
      <c r="O22" s="63"/>
    </row>
    <row r="23" spans="1:15" s="58" customFormat="1" ht="15.75" customHeight="1">
      <c r="A23" s="77"/>
      <c r="B23" s="9" t="s">
        <v>68</v>
      </c>
      <c r="C23" s="63">
        <f t="shared" si="8"/>
        <v>0</v>
      </c>
      <c r="D23" s="63">
        <f t="shared" si="8"/>
        <v>0</v>
      </c>
      <c r="E23" s="63"/>
      <c r="F23" s="63"/>
      <c r="G23" s="63">
        <f t="shared" si="9"/>
        <v>0</v>
      </c>
      <c r="H23" s="63">
        <f t="shared" si="9"/>
        <v>0</v>
      </c>
      <c r="I23" s="63"/>
      <c r="J23" s="63"/>
      <c r="K23" s="63"/>
      <c r="L23" s="63"/>
      <c r="M23" s="63"/>
      <c r="N23" s="63"/>
      <c r="O23" s="63"/>
    </row>
    <row r="24" spans="1:15" s="58" customFormat="1" ht="15.75" customHeight="1">
      <c r="A24" s="77"/>
      <c r="B24" s="9" t="s">
        <v>69</v>
      </c>
      <c r="C24" s="63">
        <f t="shared" si="8"/>
        <v>0</v>
      </c>
      <c r="D24" s="63">
        <f t="shared" si="8"/>
        <v>0</v>
      </c>
      <c r="E24" s="63"/>
      <c r="F24" s="63"/>
      <c r="G24" s="63">
        <f t="shared" si="9"/>
        <v>0</v>
      </c>
      <c r="H24" s="63">
        <f t="shared" si="9"/>
        <v>0</v>
      </c>
      <c r="I24" s="63"/>
      <c r="J24" s="63"/>
      <c r="K24" s="63"/>
      <c r="L24" s="63"/>
      <c r="M24" s="63"/>
      <c r="N24" s="63"/>
      <c r="O24" s="63"/>
    </row>
    <row r="25" spans="1:15" s="58" customFormat="1" ht="15.75" customHeight="1">
      <c r="A25" s="77"/>
      <c r="B25" s="9" t="s">
        <v>70</v>
      </c>
      <c r="C25" s="63">
        <f t="shared" si="8"/>
        <v>0</v>
      </c>
      <c r="D25" s="63">
        <f t="shared" si="8"/>
        <v>0</v>
      </c>
      <c r="E25" s="63"/>
      <c r="F25" s="63"/>
      <c r="G25" s="63">
        <f t="shared" si="9"/>
        <v>0</v>
      </c>
      <c r="H25" s="63">
        <f t="shared" si="9"/>
        <v>0</v>
      </c>
      <c r="I25" s="63"/>
      <c r="J25" s="63"/>
      <c r="K25" s="63"/>
      <c r="L25" s="63"/>
      <c r="M25" s="63"/>
      <c r="N25" s="63"/>
      <c r="O25" s="63"/>
    </row>
    <row r="26" spans="1:15" s="58" customFormat="1" ht="15.75" customHeight="1">
      <c r="A26" s="77" t="s">
        <v>71</v>
      </c>
      <c r="B26" s="9" t="s">
        <v>52</v>
      </c>
      <c r="C26" s="63">
        <f aca="true" t="shared" si="10" ref="C26:N26">SUM(C27:C30)</f>
        <v>67191530</v>
      </c>
      <c r="D26" s="63">
        <f t="shared" si="10"/>
        <v>0</v>
      </c>
      <c r="E26" s="63">
        <f t="shared" si="10"/>
        <v>45831000</v>
      </c>
      <c r="F26" s="63">
        <f t="shared" si="10"/>
        <v>0</v>
      </c>
      <c r="G26" s="63">
        <f t="shared" si="10"/>
        <v>21360530</v>
      </c>
      <c r="H26" s="63">
        <f t="shared" si="10"/>
        <v>0</v>
      </c>
      <c r="I26" s="63">
        <f t="shared" si="10"/>
        <v>0</v>
      </c>
      <c r="J26" s="63">
        <f t="shared" si="10"/>
        <v>0</v>
      </c>
      <c r="K26" s="63">
        <f t="shared" si="10"/>
        <v>21360530</v>
      </c>
      <c r="L26" s="63">
        <f t="shared" si="10"/>
        <v>0</v>
      </c>
      <c r="M26" s="63">
        <f t="shared" si="10"/>
        <v>0</v>
      </c>
      <c r="N26" s="63">
        <f t="shared" si="10"/>
        <v>0</v>
      </c>
      <c r="O26" s="63"/>
    </row>
    <row r="27" spans="1:15" s="58" customFormat="1" ht="15.75" customHeight="1">
      <c r="A27" s="77"/>
      <c r="B27" s="9" t="s">
        <v>72</v>
      </c>
      <c r="C27" s="63">
        <f aca="true" t="shared" si="11" ref="C27:D30">E27+G27</f>
        <v>0</v>
      </c>
      <c r="D27" s="63">
        <f t="shared" si="11"/>
        <v>0</v>
      </c>
      <c r="E27" s="63"/>
      <c r="F27" s="63"/>
      <c r="G27" s="63">
        <f aca="true" t="shared" si="12" ref="G27:H30">I27+K27+M27</f>
        <v>0</v>
      </c>
      <c r="H27" s="63">
        <f t="shared" si="12"/>
        <v>0</v>
      </c>
      <c r="I27" s="63"/>
      <c r="J27" s="63"/>
      <c r="K27" s="63"/>
      <c r="L27" s="63"/>
      <c r="M27" s="63"/>
      <c r="N27" s="63"/>
      <c r="O27" s="63"/>
    </row>
    <row r="28" spans="1:15" s="58" customFormat="1" ht="15.75" customHeight="1">
      <c r="A28" s="77"/>
      <c r="B28" s="9" t="s">
        <v>73</v>
      </c>
      <c r="C28" s="63">
        <f t="shared" si="11"/>
        <v>21360530</v>
      </c>
      <c r="D28" s="63">
        <f t="shared" si="11"/>
        <v>0</v>
      </c>
      <c r="E28" s="63"/>
      <c r="F28" s="63"/>
      <c r="G28" s="63">
        <f t="shared" si="12"/>
        <v>21360530</v>
      </c>
      <c r="H28" s="63">
        <f t="shared" si="12"/>
        <v>0</v>
      </c>
      <c r="I28" s="63"/>
      <c r="J28" s="63"/>
      <c r="K28" s="63">
        <v>21360530</v>
      </c>
      <c r="L28" s="63"/>
      <c r="M28" s="63"/>
      <c r="N28" s="63"/>
      <c r="O28" s="63"/>
    </row>
    <row r="29" spans="1:15" s="58" customFormat="1" ht="15.75" customHeight="1">
      <c r="A29" s="77"/>
      <c r="B29" s="72" t="s">
        <v>74</v>
      </c>
      <c r="C29" s="63">
        <f t="shared" si="11"/>
        <v>45831000</v>
      </c>
      <c r="D29" s="63">
        <f t="shared" si="11"/>
        <v>0</v>
      </c>
      <c r="E29" s="63">
        <v>45831000</v>
      </c>
      <c r="F29" s="63"/>
      <c r="G29" s="63">
        <f t="shared" si="12"/>
        <v>0</v>
      </c>
      <c r="H29" s="63">
        <f t="shared" si="12"/>
        <v>0</v>
      </c>
      <c r="I29" s="63"/>
      <c r="J29" s="63"/>
      <c r="K29" s="63"/>
      <c r="L29" s="66"/>
      <c r="M29" s="66"/>
      <c r="N29" s="66"/>
      <c r="O29" s="66"/>
    </row>
    <row r="30" spans="1:15" s="58" customFormat="1" ht="15.75" customHeight="1">
      <c r="A30" s="77"/>
      <c r="B30" s="9" t="s">
        <v>75</v>
      </c>
      <c r="C30" s="63">
        <f t="shared" si="11"/>
        <v>0</v>
      </c>
      <c r="D30" s="63">
        <f t="shared" si="11"/>
        <v>0</v>
      </c>
      <c r="E30" s="63"/>
      <c r="F30" s="63"/>
      <c r="G30" s="63">
        <f t="shared" si="12"/>
        <v>0</v>
      </c>
      <c r="H30" s="63">
        <f t="shared" si="12"/>
        <v>0</v>
      </c>
      <c r="I30" s="63"/>
      <c r="J30" s="63"/>
      <c r="K30" s="63"/>
      <c r="L30" s="63"/>
      <c r="M30" s="63"/>
      <c r="N30" s="63"/>
      <c r="O30" s="63"/>
    </row>
    <row r="31" spans="5:12" ht="22.5" customHeight="1">
      <c r="E31" s="74"/>
      <c r="F31" s="74"/>
      <c r="G31" s="74"/>
      <c r="H31" s="74"/>
      <c r="I31" s="74"/>
      <c r="J31" s="74"/>
      <c r="K31" s="74"/>
      <c r="L31" s="74"/>
    </row>
    <row r="32" spans="5:12" ht="22.5" customHeight="1">
      <c r="E32" s="74"/>
      <c r="F32" s="74"/>
      <c r="G32" s="74"/>
      <c r="H32" s="74"/>
      <c r="I32" s="74"/>
      <c r="J32" s="74"/>
      <c r="K32" s="74"/>
      <c r="L32" s="74"/>
    </row>
    <row r="33" spans="5:12" ht="22.5" customHeight="1">
      <c r="E33" s="74"/>
      <c r="F33" s="74"/>
      <c r="G33" s="74"/>
      <c r="H33" s="74"/>
      <c r="I33" s="74"/>
      <c r="J33" s="74"/>
      <c r="K33" s="74"/>
      <c r="L33" s="74"/>
    </row>
    <row r="34" spans="5:12" ht="22.5" customHeight="1">
      <c r="E34" s="74"/>
      <c r="F34" s="74"/>
      <c r="G34" s="74"/>
      <c r="H34" s="74"/>
      <c r="I34" s="74"/>
      <c r="J34" s="74"/>
      <c r="K34" s="74"/>
      <c r="L34" s="74"/>
    </row>
    <row r="35" spans="5:12" ht="22.5" customHeight="1">
      <c r="E35" s="74"/>
      <c r="F35" s="74"/>
      <c r="G35" s="74"/>
      <c r="H35" s="74"/>
      <c r="I35" s="74"/>
      <c r="J35" s="74"/>
      <c r="K35" s="74"/>
      <c r="L35" s="74"/>
    </row>
    <row r="36" spans="5:12" ht="22.5" customHeight="1">
      <c r="E36" s="74"/>
      <c r="F36" s="74"/>
      <c r="G36" s="74"/>
      <c r="H36" s="74"/>
      <c r="I36" s="74"/>
      <c r="J36" s="74"/>
      <c r="K36" s="74"/>
      <c r="L36" s="74"/>
    </row>
  </sheetData>
  <sheetProtection/>
  <mergeCells count="14">
    <mergeCell ref="A6:B6"/>
    <mergeCell ref="A7:A11"/>
    <mergeCell ref="A12:A20"/>
    <mergeCell ref="A21:A25"/>
    <mergeCell ref="A26:A30"/>
    <mergeCell ref="A3:B5"/>
    <mergeCell ref="C3:D4"/>
    <mergeCell ref="E3:F4"/>
    <mergeCell ref="G3:L3"/>
    <mergeCell ref="M3:N4"/>
    <mergeCell ref="O3:O5"/>
    <mergeCell ref="G4:H4"/>
    <mergeCell ref="I4:J4"/>
    <mergeCell ref="K4:L4"/>
  </mergeCells>
  <printOptions/>
  <pageMargins left="0.59" right="0.55" top="0.8661417322834646" bottom="0.2362204724409449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user</cp:lastModifiedBy>
  <cp:lastPrinted>2014-04-22T10:24:39Z</cp:lastPrinted>
  <dcterms:created xsi:type="dcterms:W3CDTF">2008-05-13T01:48:52Z</dcterms:created>
  <dcterms:modified xsi:type="dcterms:W3CDTF">2014-09-21T08:23:24Z</dcterms:modified>
  <cp:category/>
  <cp:version/>
  <cp:contentType/>
  <cp:contentStatus/>
</cp:coreProperties>
</file>